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xlsBook" defaultThemeVersion="124226"/>
  <bookViews>
    <workbookView xWindow="30" yWindow="-15" windowWidth="15540" windowHeight="9990" tabRatio="855" activeTab="3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externalReferences>
    <externalReference r:id="rId30"/>
  </externalReference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организациями'!$E$42</definedName>
    <definedName name="add_11_5">'Отпуск ЭЭ сет организациями'!$E$57</definedName>
    <definedName name="add_11_6">'Отпуск ЭЭ сет организациями'!$E$60</definedName>
    <definedName name="add_11_7">'Отпуск ЭЭ сет организациями'!$E$64</definedName>
    <definedName name="add_11_8">'Отпуск ЭЭ сет организациями'!$E$80</definedName>
    <definedName name="add_com">Комментарии!$E$18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организациями'!$F$15:$F$51</definedName>
    <definedName name="kod_stroki_2">'Отпуск ЭЭ сет организациями'!$F$53:$F$89</definedName>
    <definedName name="kotel">Титульный!$G$31</definedName>
    <definedName name="kpp">Титульный!$G$17</definedName>
    <definedName name="ks_1730">'Отпуск ЭЭ сет организациями'!$F$72</definedName>
    <definedName name="ks_1750">'Отпуск ЭЭ сет организациями'!$F$74</definedName>
    <definedName name="ks_1760">'Отпуск ЭЭ сет организациями'!$F$75</definedName>
    <definedName name="ks_2020">'Отпуск ЭЭ сет организациями'!$F$85</definedName>
    <definedName name="ks_2130">'Отпуск ЭЭ сет организациями'!$F$98</definedName>
    <definedName name="ks_2340">'Отпуск ЭЭ сет организациями'!$F$119</definedName>
    <definedName name="ks_2450">'Отпуск ЭЭ сет организациями'!$F$131</definedName>
    <definedName name="ks_2550">'Отпуск ЭЭ сет организациями'!$F$141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организациями'!$F$47</definedName>
    <definedName name="LastUpdateDate_MO">Титульный!$E$56</definedName>
    <definedName name="LastUpdateDate_ORG">Титульный!$E$57</definedName>
    <definedName name="LIST_MR_MO_OKTMO">REESTR_MO!$A$1:$D$344</definedName>
    <definedName name="logic">TEHSHEET!$F$2:$F$3</definedName>
    <definedName name="mo">Титульный!$G$28</definedName>
    <definedName name="MO_LIST_10">REESTR_MO!$B$84:$B$92</definedName>
    <definedName name="MO_LIST_11">REESTR_MO!$B$93:$B$99</definedName>
    <definedName name="MO_LIST_12">REESTR_MO!$B$100:$B$114</definedName>
    <definedName name="MO_LIST_13">REESTR_MO!$B$115:$B$127</definedName>
    <definedName name="MO_LIST_14">REESTR_MO!$B$128:$B$134</definedName>
    <definedName name="MO_LIST_15">REESTR_MO!$B$135:$B$148</definedName>
    <definedName name="MO_LIST_16">REESTR_MO!$B$149:$B$161</definedName>
    <definedName name="MO_LIST_17">REESTR_MO!$B$162:$B$175</definedName>
    <definedName name="MO_LIST_18">REESTR_MO!$B$176:$B$185</definedName>
    <definedName name="MO_LIST_19">REESTR_MO!$B$186:$B$194</definedName>
    <definedName name="MO_LIST_2">REESTR_MO!$B$2:$B$7</definedName>
    <definedName name="MO_LIST_20">REESTR_MO!$B$195:$B$210</definedName>
    <definedName name="MO_LIST_21">REESTR_MO!$B$211:$B$218</definedName>
    <definedName name="MO_LIST_22">REESTR_MO!$B$219:$B$236</definedName>
    <definedName name="MO_LIST_23">REESTR_MO!$B$237:$B$261</definedName>
    <definedName name="MO_LIST_24">REESTR_MO!$B$262:$B$277</definedName>
    <definedName name="MO_LIST_25">REESTR_MO!$B$278:$B$289</definedName>
    <definedName name="MO_LIST_26">REESTR_MO!$B$290:$B$301</definedName>
    <definedName name="MO_LIST_27">REESTR_MO!$B$302:$B$312</definedName>
    <definedName name="MO_LIST_28">REESTR_MO!$B$313:$B$325</definedName>
    <definedName name="MO_LIST_29">REESTR_MO!$B$326</definedName>
    <definedName name="MO_LIST_3">REESTR_MO!$B$8:$B$20</definedName>
    <definedName name="MO_LIST_30">REESTR_MO!$B$327</definedName>
    <definedName name="MO_LIST_31">REESTR_MO!$B$328</definedName>
    <definedName name="MO_LIST_32">REESTR_MO!$B$329</definedName>
    <definedName name="MO_LIST_33">REESTR_MO!$B$330</definedName>
    <definedName name="MO_LIST_34">REESTR_MO!$B$331</definedName>
    <definedName name="MO_LIST_35">REESTR_MO!$B$332:$B$341</definedName>
    <definedName name="MO_LIST_36">REESTR_MO!$B$342</definedName>
    <definedName name="MO_LIST_37">REESTR_MO!$B$343</definedName>
    <definedName name="MO_LIST_38">REESTR_MO!$B$344</definedName>
    <definedName name="MO_LIST_4">REESTR_MO!$B$21:$B$26</definedName>
    <definedName name="MO_LIST_5">REESTR_MO!$B$27:$B$35</definedName>
    <definedName name="MO_LIST_6">REESTR_MO!$B$36:$B$45</definedName>
    <definedName name="MO_LIST_7">REESTR_MO!$B$46:$B$59</definedName>
    <definedName name="MO_LIST_8">REESTR_MO!$B$60:$B$75</definedName>
    <definedName name="MO_LIST_9">REESTR_MO!$B$76:$B$83</definedName>
    <definedName name="MONTH">TEHSHEET!$D$2:$D$14</definedName>
    <definedName name="mr">Титульный!$G$27</definedName>
    <definedName name="MR_LIST">REESTR_MO!$E$2:$E$38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REESTR_MO!$C$2:$D$345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Комментарии!$C$13:$C$18</definedName>
    <definedName name="REESTR_ORG_RANGE">REESTR_ORG!$A$2:$S$148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организациями'!$E$56</definedName>
    <definedName name="start_11_6">'Отпуск ЭЭ сет организациями'!$E$59</definedName>
    <definedName name="start_11_7">'Отпуск ЭЭ сет организациями'!$E$62</definedName>
    <definedName name="start_11_8">'Отпуск ЭЭ сет организациями'!$E$78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14210" fullCalcOnLoad="1"/>
</workbook>
</file>

<file path=xl/calcChain.xml><?xml version="1.0" encoding="utf-8"?>
<calcChain xmlns="http://schemas.openxmlformats.org/spreadsheetml/2006/main">
  <c r="K138" i="294"/>
  <c r="K49"/>
  <c r="J49"/>
  <c r="H46"/>
  <c r="K43"/>
  <c r="J43"/>
  <c r="J41"/>
  <c r="K37"/>
  <c r="J37"/>
  <c r="H25"/>
  <c r="K103"/>
  <c r="J87"/>
  <c r="H84"/>
  <c r="K81"/>
  <c r="J81"/>
  <c r="J79"/>
  <c r="H63"/>
  <c r="K87"/>
  <c r="J103"/>
  <c r="K85"/>
  <c r="J85"/>
  <c r="K36"/>
  <c r="J36"/>
  <c r="K74"/>
  <c r="K75"/>
  <c r="J74"/>
  <c r="J75"/>
  <c r="K47"/>
  <c r="J47"/>
  <c r="G79"/>
  <c r="G63"/>
  <c r="G41"/>
  <c r="G25"/>
  <c r="I150"/>
  <c r="F153"/>
  <c r="F150"/>
  <c r="B3" i="290"/>
  <c r="I146" i="294"/>
  <c r="I144"/>
  <c r="J146"/>
  <c r="J144"/>
  <c r="K146"/>
  <c r="K144"/>
  <c r="H146"/>
  <c r="H144"/>
  <c r="I140"/>
  <c r="J140"/>
  <c r="K140"/>
  <c r="H140"/>
  <c r="I130"/>
  <c r="I128"/>
  <c r="J130"/>
  <c r="J128"/>
  <c r="K130"/>
  <c r="K128"/>
  <c r="H130"/>
  <c r="H128"/>
  <c r="I124"/>
  <c r="J124"/>
  <c r="J122"/>
  <c r="K124"/>
  <c r="K122"/>
  <c r="H124"/>
  <c r="H122"/>
  <c r="I122"/>
  <c r="I118"/>
  <c r="J118"/>
  <c r="K118"/>
  <c r="H118"/>
  <c r="I97"/>
  <c r="J97"/>
  <c r="J95"/>
  <c r="K97"/>
  <c r="K95"/>
  <c r="H97"/>
  <c r="H95"/>
  <c r="I95"/>
  <c r="I88"/>
  <c r="J88"/>
  <c r="K88"/>
  <c r="H88"/>
  <c r="I50"/>
  <c r="J50"/>
  <c r="K50"/>
  <c r="H50"/>
  <c r="B2" i="290"/>
  <c r="K105" i="294"/>
  <c r="J105"/>
  <c r="I105"/>
  <c r="H105"/>
  <c r="K108"/>
  <c r="J108"/>
  <c r="I108"/>
  <c r="H108"/>
  <c r="K111"/>
  <c r="J111"/>
  <c r="I111"/>
  <c r="H111"/>
  <c r="I137"/>
  <c r="I135"/>
  <c r="I134"/>
  <c r="J137"/>
  <c r="J135"/>
  <c r="J134"/>
  <c r="K137"/>
  <c r="K135"/>
  <c r="K134"/>
  <c r="H137"/>
  <c r="H135"/>
  <c r="H134"/>
  <c r="J104"/>
  <c r="J102"/>
  <c r="J101"/>
  <c r="K104"/>
  <c r="K102"/>
  <c r="K101"/>
  <c r="H104"/>
  <c r="H102"/>
  <c r="H101"/>
  <c r="I104"/>
  <c r="I102"/>
  <c r="I101"/>
  <c r="G5" i="242"/>
  <c r="K77" i="294"/>
  <c r="K71"/>
  <c r="J77"/>
  <c r="J71"/>
  <c r="I77"/>
  <c r="I71"/>
  <c r="H77"/>
  <c r="H71"/>
  <c r="K61"/>
  <c r="J61"/>
  <c r="I61"/>
  <c r="H61"/>
  <c r="K58"/>
  <c r="J58"/>
  <c r="I58"/>
  <c r="H58"/>
  <c r="K55"/>
  <c r="J55"/>
  <c r="I55"/>
  <c r="I53"/>
  <c r="H55"/>
  <c r="K39"/>
  <c r="K33"/>
  <c r="J39"/>
  <c r="J33"/>
  <c r="I39"/>
  <c r="I33"/>
  <c r="H39"/>
  <c r="H33"/>
  <c r="J28"/>
  <c r="J66"/>
  <c r="K23"/>
  <c r="J23"/>
  <c r="I23"/>
  <c r="H23"/>
  <c r="K20"/>
  <c r="J20"/>
  <c r="I20"/>
  <c r="H20"/>
  <c r="I17"/>
  <c r="J17"/>
  <c r="J15"/>
  <c r="K17"/>
  <c r="H17"/>
  <c r="H15"/>
  <c r="J44"/>
  <c r="J65"/>
  <c r="J82"/>
  <c r="H44"/>
  <c r="H82"/>
  <c r="H53"/>
  <c r="J53"/>
  <c r="K53"/>
  <c r="I15"/>
  <c r="K15"/>
  <c r="I65"/>
  <c r="H65"/>
  <c r="J27"/>
  <c r="K30"/>
  <c r="I27"/>
  <c r="H27"/>
  <c r="K68"/>
  <c r="K65"/>
  <c r="K89"/>
  <c r="K27"/>
  <c r="K51"/>
  <c r="I89"/>
  <c r="J89"/>
  <c r="H89"/>
  <c r="I51"/>
  <c r="J51"/>
  <c r="H51"/>
  <c r="G136"/>
  <c r="G137"/>
  <c r="G138"/>
  <c r="G139"/>
  <c r="G140"/>
  <c r="G141"/>
  <c r="G142"/>
  <c r="G143"/>
  <c r="G144"/>
  <c r="G145"/>
  <c r="G146"/>
  <c r="G132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87"/>
  <c r="G88"/>
  <c r="G72"/>
  <c r="G73"/>
  <c r="G74"/>
  <c r="G75"/>
  <c r="G76"/>
  <c r="G77"/>
  <c r="G70"/>
  <c r="G58"/>
  <c r="G61"/>
  <c r="G20"/>
  <c r="G23"/>
  <c r="G32"/>
  <c r="G33"/>
  <c r="G34"/>
  <c r="G35"/>
  <c r="G36"/>
  <c r="G37"/>
  <c r="G38"/>
  <c r="G39"/>
  <c r="G49"/>
  <c r="G50"/>
  <c r="G15"/>
  <c r="G16"/>
  <c r="G17"/>
  <c r="D25" i="123"/>
  <c r="B3" i="263"/>
  <c r="D9" i="291"/>
  <c r="D9" i="294"/>
  <c r="G129"/>
  <c r="G130"/>
  <c r="G131"/>
  <c r="G133"/>
  <c r="G134"/>
  <c r="G135"/>
  <c r="G147"/>
  <c r="G148"/>
  <c r="G128"/>
  <c r="G96"/>
  <c r="G97"/>
  <c r="G98"/>
  <c r="G95"/>
  <c r="G92"/>
  <c r="G93"/>
  <c r="G91"/>
  <c r="G54"/>
  <c r="G55"/>
  <c r="G65"/>
  <c r="G66"/>
  <c r="G67"/>
  <c r="G68"/>
  <c r="G69"/>
  <c r="G71"/>
  <c r="G81"/>
  <c r="G82"/>
  <c r="G83"/>
  <c r="G84"/>
  <c r="G85"/>
  <c r="G86"/>
  <c r="G53"/>
  <c r="G27"/>
  <c r="G28"/>
  <c r="G29"/>
  <c r="G30"/>
  <c r="G31"/>
  <c r="G43"/>
  <c r="G44"/>
  <c r="G45"/>
  <c r="G46"/>
  <c r="G47"/>
  <c r="G48"/>
  <c r="G51"/>
  <c r="G89"/>
  <c r="G7" i="250"/>
</calcChain>
</file>

<file path=xl/sharedStrings.xml><?xml version="1.0" encoding="utf-8"?>
<sst xmlns="http://schemas.openxmlformats.org/spreadsheetml/2006/main" count="3890" uniqueCount="1937">
  <si>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</si>
  <si>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</si>
  <si>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</si>
  <si>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</si>
  <si>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</si>
  <si>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</si>
  <si>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</si>
  <si>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</si>
  <si>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</si>
  <si>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</si>
  <si>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</si>
  <si>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</si>
  <si>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</si>
  <si>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</si>
  <si>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</si>
  <si>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</si>
  <si>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</si>
  <si>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</si>
  <si>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</si>
  <si>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</si>
  <si>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</si>
  <si>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</si>
  <si>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</si>
  <si>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</si>
  <si>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</si>
  <si>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</si>
  <si>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</si>
  <si>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</si>
  <si>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</si>
  <si>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</si>
  <si>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</si>
  <si>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</si>
  <si>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</si>
  <si>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</si>
  <si>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</si>
  <si>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</si>
  <si>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</si>
  <si>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</si>
  <si>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</si>
  <si>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</si>
  <si>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</si>
  <si>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</si>
  <si>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</si>
  <si>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</si>
  <si>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</si>
  <si>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</si>
  <si>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</si>
  <si>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</si>
  <si>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</si>
  <si>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</si>
  <si>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</si>
  <si>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</si>
  <si>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</si>
  <si>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</si>
  <si>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</si>
  <si>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</si>
  <si>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</si>
  <si>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</si>
  <si>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</si>
  <si>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</si>
  <si>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</si>
  <si>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</si>
  <si>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</si>
  <si>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</si>
  <si>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</si>
  <si>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</si>
  <si>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</si>
  <si>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</si>
  <si>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</si>
  <si>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</si>
  <si>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</si>
  <si>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</si>
  <si>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</si>
  <si>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</si>
  <si>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</si>
  <si>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</si>
  <si>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</si>
  <si>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</si>
  <si>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</si>
  <si>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</si>
  <si>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</si>
  <si>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</si>
  <si>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</si>
  <si>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</si>
  <si>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</si>
  <si>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</si>
  <si>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</si>
  <si>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</si>
  <si>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</si>
  <si>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</si>
  <si>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</si>
  <si>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</si>
  <si>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</si>
  <si>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</si>
  <si>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</si>
  <si>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</si>
  <si>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</si>
  <si>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</si>
  <si>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</si>
  <si>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</si>
  <si>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</si>
  <si>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</si>
  <si>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</si>
  <si>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</si>
  <si>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</si>
  <si>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</si>
  <si>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</si>
  <si>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</si>
  <si>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</si>
  <si>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</si>
  <si>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</si>
  <si>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</si>
  <si>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</si>
  <si>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</si>
  <si>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</si>
  <si>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</si>
  <si>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</si>
  <si>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</si>
  <si>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</si>
  <si>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</si>
  <si>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</si>
  <si>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</si>
  <si>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</si>
  <si>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</si>
  <si>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</si>
  <si>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</si>
  <si>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</si>
  <si>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</si>
  <si>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</si>
  <si>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</si>
  <si>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</si>
  <si>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</si>
  <si>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</si>
  <si>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</si>
  <si>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</si>
  <si>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</si>
  <si>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</si>
  <si>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</si>
  <si>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</si>
  <si>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</si>
  <si>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</si>
  <si>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</si>
  <si>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</si>
  <si>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</si>
  <si>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</si>
  <si>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</si>
  <si>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</si>
  <si>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</si>
  <si>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</si>
  <si>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</si>
  <si>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</si>
  <si>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</si>
  <si>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</si>
  <si>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</si>
  <si>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</si>
  <si>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</si>
  <si>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</si>
  <si>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</si>
  <si>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</si>
  <si>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</si>
  <si>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</si>
  <si>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</si>
  <si>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</si>
  <si>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</si>
  <si>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</si>
  <si>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</si>
  <si>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</si>
  <si>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</si>
  <si>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</si>
  <si>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</si>
  <si>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</si>
  <si>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</si>
  <si>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</si>
  <si>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</si>
  <si>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</si>
  <si>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</si>
  <si>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</si>
  <si>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</si>
  <si>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</si>
  <si>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</si>
  <si>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</si>
  <si>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</si>
  <si>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</si>
  <si>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</si>
  <si>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</si>
  <si>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</si>
  <si>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</si>
  <si>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</si>
  <si>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</si>
  <si>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</si>
  <si>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</si>
  <si>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</si>
  <si>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</si>
  <si>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</si>
  <si>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</si>
  <si>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</si>
  <si>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</si>
  <si>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</si>
  <si>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</si>
  <si>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</si>
  <si>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</si>
  <si>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</si>
  <si>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</si>
  <si>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</si>
  <si>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</si>
  <si>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</si>
  <si>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</si>
  <si>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</si>
  <si>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</si>
  <si>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</si>
  <si>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</si>
  <si>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</si>
  <si>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</si>
  <si>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</si>
  <si>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</si>
  <si>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</si>
  <si>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</si>
  <si>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</si>
  <si>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</si>
  <si>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</si>
  <si>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</si>
  <si>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</si>
  <si>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</si>
  <si>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</si>
  <si>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</si>
  <si>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</si>
  <si>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</si>
  <si>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</si>
  <si>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</si>
  <si>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</si>
  <si>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</si>
  <si>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</si>
  <si>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</si>
  <si>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</si>
  <si>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</si>
  <si>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</si>
  <si>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</si>
  <si>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</si>
  <si>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</si>
  <si>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</si>
  <si>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</si>
  <si>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</si>
  <si>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</si>
  <si>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</si>
  <si>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</si>
  <si>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</si>
  <si>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</si>
  <si>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</si>
  <si>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</si>
  <si>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</si>
  <si>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</si>
  <si>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</si>
  <si>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</si>
  <si>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</si>
  <si>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</si>
  <si>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</si>
  <si>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</si>
  <si>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</si>
  <si>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</si>
  <si>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</si>
  <si>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</si>
  <si>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</si>
  <si>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</si>
  <si>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</si>
  <si>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</si>
  <si>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</si>
  <si>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</si>
  <si>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</si>
  <si>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</si>
  <si>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</si>
  <si>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</si>
  <si>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</si>
  <si>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</si>
  <si>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</si>
  <si>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</si>
  <si>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</si>
  <si>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</si>
  <si>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</si>
  <si>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</si>
  <si>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</si>
  <si>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</si>
  <si>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</si>
  <si>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</si>
  <si>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</si>
  <si>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</si>
  <si>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</si>
  <si>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</si>
  <si>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</si>
  <si>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</si>
  <si>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</si>
  <si>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</si>
  <si>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</si>
  <si>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</si>
  <si>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</si>
  <si>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</si>
  <si>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</si>
  <si>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</si>
  <si>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</si>
  <si>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</si>
  <si>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</si>
  <si>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</si>
  <si>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</si>
  <si>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</si>
  <si>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</si>
  <si>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</si>
  <si>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</si>
  <si>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</si>
  <si>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</si>
  <si>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</si>
  <si>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</si>
  <si>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</si>
  <si>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</si>
  <si>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</si>
  <si>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</si>
  <si>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</si>
  <si>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</si>
  <si>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</si>
  <si>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</si>
  <si>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</si>
  <si>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</si>
  <si>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</si>
  <si>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</si>
  <si>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</si>
  <si>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</si>
  <si>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</si>
  <si>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</si>
  <si>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</si>
  <si>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</si>
  <si>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</si>
  <si>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</si>
  <si>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</si>
  <si>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</si>
  <si>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</si>
  <si>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</si>
  <si>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</si>
  <si>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</si>
  <si>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</si>
  <si>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</si>
  <si>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</si>
  <si>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</si>
  <si>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</si>
  <si>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</si>
  <si>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</si>
  <si>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</si>
  <si>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</si>
  <si>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</si>
  <si>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</si>
  <si>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</si>
  <si>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</si>
  <si>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</si>
  <si>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</si>
  <si>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</si>
  <si>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</si>
  <si>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</si>
  <si>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</si>
  <si>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</si>
  <si>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</si>
  <si>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</si>
  <si>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</si>
  <si>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</si>
  <si>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</si>
  <si>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</si>
  <si>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</si>
  <si>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</si>
  <si>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</si>
  <si>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</si>
  <si>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</si>
  <si>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</si>
  <si>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</si>
  <si>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</si>
  <si>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</si>
  <si>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</si>
  <si>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</si>
  <si>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</si>
  <si>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</si>
  <si>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</si>
  <si>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</si>
  <si>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</si>
  <si>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</si>
  <si>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</si>
  <si>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24.09.2018 14:40:14</t>
  </si>
  <si>
    <t>25.09.2018 14:58:01</t>
  </si>
  <si>
    <t>25.09.2018 19:01:11</t>
  </si>
  <si>
    <t>03.10.2018 12:23:00</t>
  </si>
  <si>
    <t>Проверка доступных обновлений...</t>
  </si>
  <si>
    <t>Информация</t>
  </si>
  <si>
    <t>14.02.2019 19:58:28</t>
  </si>
  <si>
    <t>16.0</t>
  </si>
  <si>
    <t>Windows (64-bit) NT 10.00</t>
  </si>
  <si>
    <t>Нет доступных обновлений для отчёта с кодом 46EP.STX!</t>
  </si>
  <si>
    <t>19.02.2019 21:46:04</t>
  </si>
  <si>
    <t>Алексеевский муниципальный район</t>
  </si>
  <si>
    <t>36602000</t>
  </si>
  <si>
    <t>муниципальный район</t>
  </si>
  <si>
    <t>сельское поселение Авангард</t>
  </si>
  <si>
    <t>36602404</t>
  </si>
  <si>
    <t>сельское поселение</t>
  </si>
  <si>
    <t>сельское поселение Алексеевка</t>
  </si>
  <si>
    <t>36602408</t>
  </si>
  <si>
    <t>сельское поселение Гавриловка</t>
  </si>
  <si>
    <t>36602412</t>
  </si>
  <si>
    <t>сельское поселение Герасимовка</t>
  </si>
  <si>
    <t>36602416</t>
  </si>
  <si>
    <t>сельское поселение Летниково</t>
  </si>
  <si>
    <t>36602420</t>
  </si>
  <si>
    <t>Безенчукский муниципальный район</t>
  </si>
  <si>
    <t>36604000</t>
  </si>
  <si>
    <t>городское поселение Безенчук</t>
  </si>
  <si>
    <t>36604151</t>
  </si>
  <si>
    <t>городское поселение, в состав которого входит поселок</t>
  </si>
  <si>
    <t>городское поселение Осинки</t>
  </si>
  <si>
    <t>36604157</t>
  </si>
  <si>
    <t>сельское поселение Васильевка</t>
  </si>
  <si>
    <t>36604408</t>
  </si>
  <si>
    <t>сельское поселение Екатериновка</t>
  </si>
  <si>
    <t>36604412</t>
  </si>
  <si>
    <t>сельское поселение Звезда</t>
  </si>
  <si>
    <t>36604416</t>
  </si>
  <si>
    <t>сельское поселение Купино</t>
  </si>
  <si>
    <t>36604420</t>
  </si>
  <si>
    <t>сельское поселение Натальино</t>
  </si>
  <si>
    <t>36604424</t>
  </si>
  <si>
    <t>сельское поселение Ольгино</t>
  </si>
  <si>
    <t>36604440</t>
  </si>
  <si>
    <t>сельское поселение Переволоки</t>
  </si>
  <si>
    <t>36604428</t>
  </si>
  <si>
    <t>сельское поселение Песочное</t>
  </si>
  <si>
    <t>36604430</t>
  </si>
  <si>
    <t>сельское поселение Преполовенка</t>
  </si>
  <si>
    <t>36604432</t>
  </si>
  <si>
    <t>сельское поселение Прибой</t>
  </si>
  <si>
    <t>36604436</t>
  </si>
  <si>
    <t>Богатовский муниципальный район</t>
  </si>
  <si>
    <t>36606000</t>
  </si>
  <si>
    <t>сельское поселение Арзамасцевка</t>
  </si>
  <si>
    <t>36606404</t>
  </si>
  <si>
    <t>сельское поселение Богатое</t>
  </si>
  <si>
    <t>36606408</t>
  </si>
  <si>
    <t>сельское поселение Виловатое</t>
  </si>
  <si>
    <t>36606412</t>
  </si>
  <si>
    <t>сельское поселение Максимовка</t>
  </si>
  <si>
    <t>36606416</t>
  </si>
  <si>
    <t>сельское поселение Печинено</t>
  </si>
  <si>
    <t>36606420</t>
  </si>
  <si>
    <t>Большеглушицкий муниципальный район</t>
  </si>
  <si>
    <t>36608000</t>
  </si>
  <si>
    <t>сельское поселение Александровка</t>
  </si>
  <si>
    <t>36608404</t>
  </si>
  <si>
    <t>сельское поселение Большая Глушица</t>
  </si>
  <si>
    <t>36608408</t>
  </si>
  <si>
    <t>сельское поселение Большая Дергуновка</t>
  </si>
  <si>
    <t>36608412</t>
  </si>
  <si>
    <t>сельское поселение Малая Глушица</t>
  </si>
  <si>
    <t>36608416</t>
  </si>
  <si>
    <t>сельское поселение Мокша</t>
  </si>
  <si>
    <t>36608418</t>
  </si>
  <si>
    <t>сельское поселение Новопавловка</t>
  </si>
  <si>
    <t>36608420</t>
  </si>
  <si>
    <t>сельское поселение Фрунзенское</t>
  </si>
  <si>
    <t>36608424</t>
  </si>
  <si>
    <t>сельское поселение Южное</t>
  </si>
  <si>
    <t>36608428</t>
  </si>
  <si>
    <t>Большечерниговский муниципальный район</t>
  </si>
  <si>
    <t>36610000</t>
  </si>
  <si>
    <t>сельское поселение Августовка</t>
  </si>
  <si>
    <t>36610404</t>
  </si>
  <si>
    <t>сельское поселение Большая Черниговка</t>
  </si>
  <si>
    <t>36610412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</si>
  <si>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</si>
  <si>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</si>
  <si>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</si>
  <si>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</si>
  <si>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</si>
  <si>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</si>
  <si>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</si>
  <si>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</si>
  <si>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</si>
  <si>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</si>
  <si>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</si>
  <si>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</si>
  <si>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</si>
  <si>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</si>
  <si>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Борский муниципальный район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</si>
  <si>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</si>
  <si>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</si>
  <si>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</si>
  <si>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</si>
  <si>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</si>
  <si>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</si>
  <si>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</si>
  <si>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</si>
  <si>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</si>
  <si>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</si>
  <si>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</si>
  <si>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</si>
  <si>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</si>
  <si>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</si>
  <si>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</si>
  <si>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</si>
  <si>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</si>
  <si>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</si>
  <si>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</si>
  <si>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</si>
  <si>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</si>
  <si>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</si>
  <si>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</si>
  <si>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</si>
  <si>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</si>
  <si>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</si>
  <si>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</si>
  <si>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Волжский муниципальный район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</si>
  <si>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</si>
  <si>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</si>
  <si>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</si>
  <si>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</si>
  <si>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</si>
  <si>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</si>
  <si>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</si>
  <si>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</si>
  <si>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</si>
  <si>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</si>
  <si>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</si>
  <si>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</si>
  <si>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</si>
  <si>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</si>
  <si>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</si>
  <si>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</si>
  <si>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</si>
  <si>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</si>
  <si>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</si>
  <si>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</si>
  <si>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</si>
  <si>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</si>
  <si>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</si>
  <si>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</si>
  <si>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</si>
  <si>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</si>
  <si>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</si>
  <si>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</si>
  <si>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</si>
  <si>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</si>
  <si>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</si>
  <si>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Елховский муниципальный район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</si>
  <si>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</si>
  <si>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</si>
  <si>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</si>
  <si>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</si>
  <si>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</si>
  <si>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</si>
  <si>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</si>
  <si>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</si>
  <si>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</si>
  <si>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</si>
  <si>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</si>
  <si>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</si>
  <si>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</si>
  <si>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</si>
  <si>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</si>
  <si>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Исаклинский муниципальный район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</si>
  <si>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</si>
  <si>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</si>
  <si>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</si>
  <si>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</si>
  <si>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</si>
  <si>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</si>
  <si>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</si>
  <si>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</si>
  <si>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</si>
  <si>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</si>
  <si>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</si>
  <si>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</si>
  <si>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</si>
  <si>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</si>
  <si>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</si>
  <si>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</si>
  <si>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</si>
  <si>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Камышлинский муниципальный район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</si>
  <si>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</si>
  <si>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</si>
  <si>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</si>
  <si>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</si>
  <si>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</si>
  <si>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</si>
  <si>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</si>
  <si>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</si>
  <si>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</si>
  <si>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</si>
  <si>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</si>
  <si>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</si>
  <si>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</si>
  <si>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Кинель-Черкасский муниципальный район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</si>
  <si>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</si>
  <si>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</si>
  <si>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</si>
  <si>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</si>
  <si>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</si>
  <si>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</si>
  <si>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</si>
  <si>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</si>
  <si>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</si>
  <si>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</si>
  <si>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</si>
  <si>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</si>
  <si>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</si>
  <si>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</si>
  <si>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</si>
  <si>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</si>
  <si>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</si>
  <si>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</si>
  <si>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</si>
  <si>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</si>
  <si>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</si>
  <si>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</si>
  <si>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</si>
  <si>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</si>
  <si>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</si>
  <si>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</si>
  <si>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</si>
  <si>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</si>
  <si>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Кинельский муниципальный район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</si>
  <si>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</si>
  <si>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</si>
  <si>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</si>
  <si>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</si>
  <si>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</si>
  <si>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</si>
  <si>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</si>
  <si>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</si>
  <si>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</si>
  <si>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</si>
  <si>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</si>
  <si>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</si>
  <si>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</si>
  <si>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</si>
  <si>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</si>
  <si>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</si>
  <si>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</si>
  <si>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</si>
  <si>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</si>
  <si>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</si>
  <si>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</si>
  <si>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</si>
  <si>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</si>
  <si>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</si>
  <si>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</si>
  <si>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Клявлинский муниципальный район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</si>
  <si>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</si>
  <si>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</si>
  <si>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</si>
  <si>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</si>
  <si>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</si>
  <si>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</si>
  <si>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</si>
  <si>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</si>
  <si>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</si>
  <si>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</si>
  <si>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</si>
  <si>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</si>
  <si>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</si>
  <si>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Кошкинский муниципальный район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</si>
  <si>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</si>
  <si>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</si>
  <si>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</si>
  <si>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</si>
  <si>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</si>
  <si>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</si>
  <si>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</si>
  <si>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</si>
  <si>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</si>
  <si>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</si>
  <si>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</si>
  <si>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</si>
  <si>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</si>
  <si>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</si>
  <si>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</si>
  <si>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</si>
  <si>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</si>
  <si>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</si>
  <si>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</si>
  <si>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</si>
  <si>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</si>
  <si>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</si>
  <si>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</si>
  <si>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</si>
  <si>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</si>
  <si>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</si>
  <si>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</si>
  <si>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Красноармейский муниципальный район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</si>
  <si>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</si>
  <si>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</si>
  <si>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</si>
  <si>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</si>
  <si>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</si>
  <si>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</si>
  <si>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</si>
  <si>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</si>
  <si>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</si>
  <si>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</si>
  <si>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</si>
  <si>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</si>
  <si>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</si>
  <si>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</si>
  <si>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</si>
  <si>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</si>
  <si>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</si>
  <si>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</si>
  <si>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</si>
  <si>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</si>
  <si>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</si>
  <si>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</si>
  <si>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</si>
  <si>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</si>
  <si>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</si>
  <si>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Красноярский муниципальный район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</si>
  <si>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</si>
  <si>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</si>
  <si>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</si>
  <si>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</si>
  <si>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</si>
  <si>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</si>
  <si>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</si>
  <si>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</si>
  <si>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</si>
  <si>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</si>
  <si>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</si>
  <si>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</si>
  <si>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</si>
  <si>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</si>
  <si>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</si>
  <si>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</si>
  <si>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</si>
  <si>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</si>
  <si>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</si>
  <si>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</si>
  <si>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</si>
  <si>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</si>
  <si>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</si>
  <si>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</si>
  <si>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</si>
  <si>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</si>
  <si>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</si>
  <si>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Нефтегорский муниципальный район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</si>
  <si>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</si>
  <si>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</si>
  <si>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</si>
  <si>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</si>
  <si>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</si>
  <si>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</si>
  <si>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</si>
  <si>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</si>
  <si>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</si>
  <si>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</si>
  <si>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</si>
  <si>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</si>
  <si>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</si>
  <si>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</si>
  <si>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</si>
  <si>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</si>
  <si>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</si>
  <si>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</si>
  <si>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</si>
  <si>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Пестравский муниципальный район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</si>
  <si>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</si>
  <si>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</si>
  <si>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</si>
  <si>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</si>
  <si>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</si>
  <si>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</si>
  <si>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</si>
  <si>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</si>
  <si>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</si>
  <si>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</si>
  <si>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</si>
  <si>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</si>
  <si>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</si>
  <si>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</si>
  <si>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</si>
  <si>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</si>
  <si>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</si>
  <si>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Похвистневский муниципальный район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</si>
  <si>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</si>
  <si>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</si>
  <si>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</si>
  <si>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</si>
  <si>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</si>
  <si>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</si>
  <si>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</si>
  <si>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</si>
  <si>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</si>
  <si>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</si>
  <si>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</si>
  <si>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</si>
  <si>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</si>
  <si>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</si>
  <si>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</si>
  <si>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</si>
  <si>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</si>
  <si>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</si>
  <si>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</si>
  <si>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</si>
  <si>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</si>
  <si>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</si>
  <si>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</si>
  <si>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</si>
  <si>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</si>
  <si>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</si>
  <si>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</si>
  <si>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</si>
  <si>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</si>
  <si>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</si>
  <si>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</si>
  <si>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Приволжский муниципальный район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</si>
  <si>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</si>
  <si>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</si>
  <si>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</si>
  <si>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</si>
  <si>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</si>
  <si>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</si>
  <si>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</si>
  <si>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</si>
  <si>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</si>
  <si>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</si>
  <si>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</si>
  <si>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</si>
  <si>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</si>
  <si>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</si>
  <si>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</si>
  <si>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Сергиевский муниципальный район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</si>
  <si>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</si>
  <si>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</si>
  <si>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</si>
  <si>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</si>
  <si>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</si>
  <si>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</si>
  <si>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</si>
  <si>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</si>
  <si>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</si>
  <si>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</si>
  <si>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</si>
  <si>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</si>
  <si>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</si>
  <si>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</si>
  <si>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</si>
  <si>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</si>
  <si>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</si>
  <si>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</si>
  <si>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</si>
  <si>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</si>
  <si>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</si>
  <si>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</si>
  <si>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</si>
  <si>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</si>
  <si>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</si>
  <si>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</si>
  <si>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</si>
  <si>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</si>
  <si>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</si>
  <si>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</si>
  <si>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</si>
  <si>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</si>
  <si>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</si>
  <si>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</si>
  <si>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Ставропольский муниципальный район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</si>
  <si>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</si>
  <si>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</si>
  <si>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</si>
  <si>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</si>
  <si>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</si>
  <si>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</si>
  <si>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</si>
  <si>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</si>
  <si>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</si>
  <si>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</si>
  <si>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</si>
  <si>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</si>
  <si>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</si>
  <si>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</si>
  <si>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</si>
  <si>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</si>
  <si>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</si>
  <si>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</si>
  <si>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</si>
  <si>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</si>
  <si>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</si>
  <si>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</si>
  <si>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</si>
  <si>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</si>
  <si>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</si>
  <si>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</si>
  <si>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</si>
  <si>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</si>
  <si>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</si>
  <si>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</si>
  <si>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</si>
  <si>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</si>
  <si>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</si>
  <si>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</si>
  <si>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</si>
  <si>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</si>
  <si>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</si>
  <si>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</si>
  <si>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</si>
  <si>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</si>
  <si>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</si>
  <si>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</si>
  <si>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</si>
  <si>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</si>
  <si>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</si>
  <si>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</si>
  <si>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</si>
  <si>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Сызранский муниципальный район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</si>
  <si>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</si>
  <si>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</si>
  <si>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</si>
  <si>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</si>
  <si>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</si>
  <si>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</si>
  <si>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</si>
  <si>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</si>
  <si>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</si>
  <si>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</si>
  <si>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</si>
  <si>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</si>
  <si>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</si>
  <si>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</si>
  <si>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</si>
  <si>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</si>
  <si>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</si>
  <si>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</si>
  <si>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</si>
  <si>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</si>
  <si>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</si>
  <si>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</si>
  <si>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</si>
  <si>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</si>
  <si>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</si>
  <si>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</si>
  <si>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</si>
  <si>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</si>
  <si>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</si>
  <si>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</si>
  <si>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</si>
  <si>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Хворостянский муниципальный район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</si>
  <si>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</si>
  <si>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</si>
  <si>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</si>
  <si>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</si>
  <si>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</si>
  <si>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</si>
  <si>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</si>
  <si>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</si>
  <si>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</si>
  <si>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</si>
  <si>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</si>
  <si>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</si>
  <si>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</si>
  <si>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</si>
  <si>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</si>
  <si>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</si>
  <si>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</si>
  <si>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</si>
  <si>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</si>
  <si>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</si>
  <si>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</si>
  <si>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</si>
  <si>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Челно-Вершинский муниципальный район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</si>
  <si>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</si>
  <si>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</si>
  <si>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</si>
  <si>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</si>
  <si>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</si>
  <si>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</si>
  <si>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</si>
  <si>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</si>
  <si>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</si>
  <si>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</si>
  <si>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</si>
  <si>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</si>
  <si>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</si>
  <si>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</si>
  <si>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</si>
  <si>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</si>
  <si>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</si>
  <si>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</si>
  <si>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</si>
  <si>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</si>
  <si>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</si>
  <si>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</si>
  <si>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</si>
  <si>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Шенталинский муниципальный район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</si>
  <si>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</si>
  <si>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</si>
  <si>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</si>
  <si>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</si>
  <si>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</si>
  <si>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</si>
  <si>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</si>
  <si>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</si>
  <si>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</si>
  <si>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</si>
  <si>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</si>
  <si>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</si>
  <si>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</si>
  <si>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</si>
  <si>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</si>
  <si>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</si>
  <si>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</si>
  <si>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</si>
  <si>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</si>
  <si>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</si>
  <si>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Шигонский муниципальный район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</si>
  <si>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</si>
  <si>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</si>
  <si>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</si>
  <si>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</si>
  <si>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</si>
  <si>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</si>
  <si>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</si>
  <si>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</si>
  <si>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</si>
  <si>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</si>
  <si>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</si>
  <si>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</si>
  <si>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</si>
  <si>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</si>
  <si>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</si>
  <si>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</si>
  <si>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</si>
  <si>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</si>
  <si>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</si>
  <si>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</si>
  <si>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</si>
  <si>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</si>
  <si>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</si>
  <si>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</si>
  <si>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</si>
  <si>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городской округ Жигулевск</t>
  </si>
  <si>
    <t>36704000</t>
  </si>
  <si>
    <t>городской округ</t>
  </si>
  <si>
    <t>городской округ Кинель</t>
  </si>
  <si>
    <t>36708000</t>
  </si>
  <si>
    <t>городской округ Новокуйбышевск</t>
  </si>
  <si>
    <t>36713000</t>
  </si>
  <si>
    <t>городской округ Октябрьск</t>
  </si>
  <si>
    <t>36718000</t>
  </si>
  <si>
    <t>городской округ Отрадный</t>
  </si>
  <si>
    <t>36724000</t>
  </si>
  <si>
    <t>городской округ Похвистнево</t>
  </si>
  <si>
    <t>36727000</t>
  </si>
  <si>
    <t>городской округ Самара</t>
  </si>
  <si>
    <t>36701000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</si>
  <si>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</si>
  <si>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</si>
  <si>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</si>
  <si>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</si>
  <si>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</si>
  <si>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</si>
  <si>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</si>
  <si>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</si>
  <si>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</si>
  <si>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</si>
  <si>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</si>
  <si>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</si>
  <si>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</si>
  <si>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</si>
  <si>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</si>
  <si>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</si>
  <si>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</si>
  <si>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</si>
  <si>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</si>
  <si>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Сызрань</t>
  </si>
  <si>
    <t>36735000</t>
  </si>
  <si>
    <t>городской округ Тольятти</t>
  </si>
  <si>
    <t>36740000</t>
  </si>
  <si>
    <t>городской округ Чапаевск</t>
  </si>
  <si>
    <t>36750000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</si>
  <si>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</si>
  <si>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</si>
  <si>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</si>
  <si>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</si>
  <si>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</si>
  <si>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</si>
  <si>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</si>
  <si>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</si>
  <si>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</si>
  <si>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</si>
  <si>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</si>
  <si>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</si>
  <si>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</si>
  <si>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</si>
  <si>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</si>
  <si>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</si>
  <si>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</si>
  <si>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</si>
  <si>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</si>
  <si>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</si>
  <si>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</si>
  <si>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</si>
  <si>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</si>
  <si>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</si>
  <si>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</si>
  <si>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</si>
  <si>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</si>
  <si>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</si>
  <si>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</si>
  <si>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</si>
  <si>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</si>
  <si>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</si>
  <si>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</si>
  <si>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</si>
  <si>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</si>
  <si>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</si>
  <si>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</si>
  <si>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МО_ТИП</t>
  </si>
  <si>
    <t>Дата последнего обновления реестра МР/МО:_x000D_19.02.2019 21:47:35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</si>
  <si>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</si>
  <si>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</si>
  <si>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</si>
  <si>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</si>
  <si>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</si>
  <si>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</si>
  <si>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</si>
  <si>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</si>
  <si>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</si>
  <si>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2638</t>
  </si>
  <si>
    <t>26322473</t>
  </si>
  <si>
    <t>АО "Арконик СМЗ"</t>
  </si>
  <si>
    <t>6310000160</t>
  </si>
  <si>
    <t>631050001</t>
  </si>
  <si>
    <t>РСО</t>
  </si>
  <si>
    <t>/Электроэнергетика/Передача ЭЭ/РСО</t>
  </si>
  <si>
    <t>26783848</t>
  </si>
  <si>
    <t>АО "Водоканал"</t>
  </si>
  <si>
    <t>6377011416</t>
  </si>
  <si>
    <t>637701001</t>
  </si>
  <si>
    <t>16-03-2010 00:00:00</t>
  </si>
  <si>
    <t>26448590</t>
  </si>
  <si>
    <t>АО "ЕЭСнК"</t>
  </si>
  <si>
    <t>7727232575</t>
  </si>
  <si>
    <t>Нерегулируемый сбыт</t>
  </si>
  <si>
    <t>/Электроэнергетика/Сбыт ЭЭ/Нерегулируемый сбыт</t>
  </si>
  <si>
    <t>26485575</t>
  </si>
  <si>
    <t>АО "КНПЗ"</t>
  </si>
  <si>
    <t>6314006396</t>
  </si>
  <si>
    <t>997250001</t>
  </si>
  <si>
    <t>15-10-2002 00:00:00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</si>
  <si>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</si>
  <si>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</si>
  <si>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26485577</t>
  </si>
  <si>
    <t>АО "Международный аэропорт "Курумоч"</t>
  </si>
  <si>
    <t>6313036408</t>
  </si>
  <si>
    <t>26318885</t>
  </si>
  <si>
    <t>7705750968</t>
  </si>
  <si>
    <t>772901001</t>
  </si>
  <si>
    <t>26318876</t>
  </si>
  <si>
    <t>АО "Мосэнергосбыт"</t>
  </si>
  <si>
    <t>7736520080</t>
  </si>
  <si>
    <t>997650001</t>
  </si>
  <si>
    <t>26485720</t>
  </si>
  <si>
    <t>АО "ННК"</t>
  </si>
  <si>
    <t>6330017980</t>
  </si>
  <si>
    <t>ГП :: Комбинированная выработка :: Некомбинированная выработка</t>
  </si>
  <si>
    <t>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</si>
  <si>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27321299</t>
  </si>
  <si>
    <t>АО "Оборонэнерго" филиал "Приволжский"</t>
  </si>
  <si>
    <t>7704726225</t>
  </si>
  <si>
    <t>631743001</t>
  </si>
  <si>
    <t>26617350</t>
  </si>
  <si>
    <t>АО "Оборонэнергосбыт"</t>
  </si>
  <si>
    <t>7704731218</t>
  </si>
  <si>
    <t>773043001</t>
  </si>
  <si>
    <t>23-03-2010 00:00:00</t>
  </si>
  <si>
    <t>ГП</t>
  </si>
  <si>
    <t>/Электроэнергетика/Сбыт ЭЭ/ГП</t>
  </si>
  <si>
    <t>26501821</t>
  </si>
  <si>
    <t>АО "Оптовая электрическая компания"</t>
  </si>
  <si>
    <t>3444103821</t>
  </si>
  <si>
    <t>344401001</t>
  </si>
  <si>
    <t>26322430</t>
  </si>
  <si>
    <t>АО "Похвистневоэнерго"</t>
  </si>
  <si>
    <t>6372020696</t>
  </si>
  <si>
    <t>637201001</t>
  </si>
  <si>
    <t>26485687</t>
  </si>
  <si>
    <t>АО "РКЦ "Прогресс"</t>
  </si>
  <si>
    <t>6312139922</t>
  </si>
  <si>
    <t>997450001</t>
  </si>
  <si>
    <t>28823140</t>
  </si>
  <si>
    <t>АО "Самаранефтегаз"</t>
  </si>
  <si>
    <t>6315229162</t>
  </si>
  <si>
    <t>997150001</t>
  </si>
  <si>
    <t>26322459</t>
  </si>
  <si>
    <t>АО "Самарская кабельная компания"</t>
  </si>
  <si>
    <t>6318101450</t>
  </si>
  <si>
    <t>631801001</t>
  </si>
  <si>
    <t>26322440</t>
  </si>
  <si>
    <t>АО "Самарская сетевая компания"</t>
  </si>
  <si>
    <t>6367047389</t>
  </si>
  <si>
    <t>631501001</t>
  </si>
  <si>
    <t>26448586</t>
  </si>
  <si>
    <t>АО "Сибурэнергоменеджмент"</t>
  </si>
  <si>
    <t>7727276526</t>
  </si>
  <si>
    <t>366301001</t>
  </si>
  <si>
    <t>26772152</t>
  </si>
  <si>
    <t>АО "ТРАНСНЕФТЬ-ПРИКАМЬЕ"</t>
  </si>
  <si>
    <t>1645000340</t>
  </si>
  <si>
    <t>590502001</t>
  </si>
  <si>
    <t>15-06-2004 00:00:00</t>
  </si>
  <si>
    <t>Комбинированная выработка</t>
  </si>
  <si>
    <t>/Электроэнергетика/Производство ЭЭ/Комбинированная выработка</t>
  </si>
  <si>
    <t>28047458</t>
  </si>
  <si>
    <t>АО "Тольяттисинтез"</t>
  </si>
  <si>
    <t>6323106975</t>
  </si>
  <si>
    <t>632401001</t>
  </si>
  <si>
    <t>30949378</t>
  </si>
  <si>
    <t>АО "Транснефть - Прикамье" Ромашкинское РНУ</t>
  </si>
  <si>
    <t>164902000</t>
  </si>
  <si>
    <t>27831055</t>
  </si>
  <si>
    <t>АО "Электросеть-Волга"</t>
  </si>
  <si>
    <t>6313539056</t>
  </si>
  <si>
    <t>631301001</t>
  </si>
  <si>
    <t>26485187</t>
  </si>
  <si>
    <t>АО “Газэнергострой”</t>
  </si>
  <si>
    <t>6315354893</t>
  </si>
  <si>
    <t>26485717</t>
  </si>
  <si>
    <t>АО “Новокуйбышевский нефтеперерабатывающий завод”</t>
  </si>
  <si>
    <t>6330000553</t>
  </si>
  <si>
    <t>26642616</t>
  </si>
  <si>
    <t>АО “ОРЭС-Тольятти”</t>
  </si>
  <si>
    <t>6166071494</t>
  </si>
  <si>
    <t>26495939</t>
  </si>
  <si>
    <t>АО “САМАРСКИЙ ЗАВОД ЭЛЕКТРОМОНТАЖНЫХ ИЗДЕЛИЙ”</t>
  </si>
  <si>
    <t>6318100022</t>
  </si>
  <si>
    <t>26495867</t>
  </si>
  <si>
    <t>АО “Самарагорэнергосбыт”</t>
  </si>
  <si>
    <t>6316138990</t>
  </si>
  <si>
    <t>631601001</t>
  </si>
  <si>
    <t>27331297</t>
  </si>
  <si>
    <t>Акционерное общество "Оборонэнерго" - филиал "Уральский"</t>
  </si>
  <si>
    <t>667243001</t>
  </si>
  <si>
    <t>26318993</t>
  </si>
  <si>
    <t>Акционерное общество "Свердловская энергогазовая компания", г.Екатеринбург</t>
  </si>
  <si>
    <t>6670129804</t>
  </si>
  <si>
    <t>665801001</t>
  </si>
  <si>
    <t>26774814</t>
  </si>
  <si>
    <t>ЗАО "Энергетика и связь строительства</t>
  </si>
  <si>
    <t>6320005633</t>
  </si>
  <si>
    <t>16-08-2002 00:00:00</t>
  </si>
  <si>
    <t>26794617</t>
  </si>
  <si>
    <t>ЗАО "ЭнергоГарантСервис"</t>
  </si>
  <si>
    <t>6316153170</t>
  </si>
  <si>
    <t>26496069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</si>
  <si>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</si>
  <si>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</si>
  <si>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</si>
  <si>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631101001</t>
  </si>
  <si>
    <t>26522960</t>
  </si>
  <si>
    <t>ОАО "Промышленная энергетика"</t>
  </si>
  <si>
    <t>7705736716</t>
  </si>
  <si>
    <t>770501001</t>
  </si>
  <si>
    <t>26322502</t>
  </si>
  <si>
    <t>6312040056</t>
  </si>
  <si>
    <t>631201001</t>
  </si>
  <si>
    <t>26322474</t>
  </si>
  <si>
    <t>ОАО “САМАРСКИЙ ПОДШИПНИКОВЫЙ ЗАВОД”</t>
  </si>
  <si>
    <t>6318100431</t>
  </si>
  <si>
    <t>26495865</t>
  </si>
  <si>
    <t>6321211371</t>
  </si>
  <si>
    <t>632101001</t>
  </si>
  <si>
    <t>27566882</t>
  </si>
  <si>
    <t>ОАО «Завод ЖБИ-№3»</t>
  </si>
  <si>
    <t>6319009947</t>
  </si>
  <si>
    <t>631900994</t>
  </si>
  <si>
    <t>26837653</t>
  </si>
  <si>
    <t>ОАО ГК «ТНС энерго»</t>
  </si>
  <si>
    <t>7705541227</t>
  </si>
  <si>
    <t>770201001</t>
  </si>
  <si>
    <t>26621273</t>
  </si>
  <si>
    <t>ОАО РЖД "Куйбышевская железная дорога"</t>
  </si>
  <si>
    <t>631131002</t>
  </si>
  <si>
    <t>26485674</t>
  </si>
  <si>
    <t>ОАО Самарский завод “Экран”</t>
  </si>
  <si>
    <t>6319033724</t>
  </si>
  <si>
    <t>631901001</t>
  </si>
  <si>
    <t>27708360</t>
  </si>
  <si>
    <t>ООО "АВИАСПЕЦМОНТАЖ"</t>
  </si>
  <si>
    <t>6312054482</t>
  </si>
  <si>
    <t>27675710</t>
  </si>
  <si>
    <t>ООО "АВТОГРАД-ВОДОКАНАЛ"</t>
  </si>
  <si>
    <t>6321280368</t>
  </si>
  <si>
    <t>31238597</t>
  </si>
  <si>
    <t>ООО "ВолгаТрансАвто"</t>
  </si>
  <si>
    <t>6319199670</t>
  </si>
  <si>
    <t>26625838</t>
  </si>
  <si>
    <t>ООО "ВолгаЭнергоИнжениринг"</t>
  </si>
  <si>
    <t>6315566030</t>
  </si>
  <si>
    <t>31238708</t>
  </si>
  <si>
    <t>ООО "Волжская сетевая компания"</t>
  </si>
  <si>
    <t>6318035528</t>
  </si>
  <si>
    <t>26318982</t>
  </si>
  <si>
    <t>ООО "Волжский энергосервис"</t>
  </si>
  <si>
    <t>6376062915</t>
  </si>
  <si>
    <t>637601001</t>
  </si>
  <si>
    <t>26836349</t>
  </si>
  <si>
    <t>ООО "Горный холод"</t>
  </si>
  <si>
    <t>6322028178</t>
  </si>
  <si>
    <t>631701001</t>
  </si>
  <si>
    <t>26427401</t>
  </si>
  <si>
    <t>ООО "Дизаж М"</t>
  </si>
  <si>
    <t>7728587330</t>
  </si>
  <si>
    <t>772801001</t>
  </si>
  <si>
    <t>28263191</t>
  </si>
  <si>
    <t>ООО "Долина-Центр-С"</t>
  </si>
  <si>
    <t>6316079449</t>
  </si>
  <si>
    <t>30898982</t>
  </si>
  <si>
    <t>ООО "ЕЭС-Гарант"</t>
  </si>
  <si>
    <t>5024173259</t>
  </si>
  <si>
    <t>561243001</t>
  </si>
  <si>
    <t>28829524</t>
  </si>
  <si>
    <t>ООО "ЕЭС.Гарант"</t>
  </si>
  <si>
    <t>5024104671</t>
  </si>
  <si>
    <t>631545001</t>
  </si>
  <si>
    <t>26794654</t>
  </si>
  <si>
    <t>ООО "Ижэнергосбыт"</t>
  </si>
  <si>
    <t>1834024515</t>
  </si>
  <si>
    <t>184001001</t>
  </si>
  <si>
    <t>27831126</t>
  </si>
  <si>
    <t>ООО "Компания Стрейд"</t>
  </si>
  <si>
    <t>6316090450</t>
  </si>
  <si>
    <t>26803943</t>
  </si>
  <si>
    <t>ООО "Лесэнерго"</t>
  </si>
  <si>
    <t>6318100093</t>
  </si>
  <si>
    <t>04-04-2011 00:00:00</t>
  </si>
  <si>
    <t>28147378</t>
  </si>
  <si>
    <t>ООО "МагнитЭнерго"</t>
  </si>
  <si>
    <t>7715902899</t>
  </si>
  <si>
    <t>231001001</t>
  </si>
  <si>
    <t>26318983</t>
  </si>
  <si>
    <t>ООО "НК-Энергосбыт"</t>
  </si>
  <si>
    <t>6313134243</t>
  </si>
  <si>
    <t>31173145</t>
  </si>
  <si>
    <t>ООО "ПЭСК"</t>
  </si>
  <si>
    <t>6324049550</t>
  </si>
  <si>
    <t>27831116</t>
  </si>
  <si>
    <t>ООО "Поволжская сетевая компания"</t>
  </si>
  <si>
    <t>6324023834</t>
  </si>
  <si>
    <t>26503168</t>
  </si>
  <si>
    <t>ООО "ПромЭнерго"</t>
  </si>
  <si>
    <t>6316136633</t>
  </si>
  <si>
    <t>26416221</t>
  </si>
  <si>
    <t>ООО "РН-Энерго"</t>
  </si>
  <si>
    <t>7706525041</t>
  </si>
  <si>
    <t>02-05-2012 00:00:00</t>
  </si>
  <si>
    <t>28495004</t>
  </si>
  <si>
    <t>ООО "РРСК"</t>
  </si>
  <si>
    <t>5907024108</t>
  </si>
  <si>
    <t>645043001</t>
  </si>
  <si>
    <t>27666778</t>
  </si>
  <si>
    <t>7729667652</t>
  </si>
  <si>
    <t>18-10-2010 00:00:00</t>
  </si>
  <si>
    <t>26318820</t>
  </si>
  <si>
    <t>ООО "Региональная энергосбытовая компания" (ОПП)</t>
  </si>
  <si>
    <t>4633017746</t>
  </si>
  <si>
    <t>463301001</t>
  </si>
  <si>
    <t>26836345</t>
  </si>
  <si>
    <t>ООО "Региональные электрические сети"</t>
  </si>
  <si>
    <t>6318183371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</si>
  <si>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</si>
  <si>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</si>
  <si>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</si>
  <si>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</si>
  <si>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</si>
  <si>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</si>
  <si>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</si>
  <si>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30387746</t>
  </si>
  <si>
    <t>ООО "СВЭСКО"</t>
  </si>
  <si>
    <t>6324062030</t>
  </si>
  <si>
    <t>26485397</t>
  </si>
  <si>
    <t>6323049893</t>
  </si>
  <si>
    <t>14-05-1999 00:00:00</t>
  </si>
  <si>
    <t>30898488</t>
  </si>
  <si>
    <t>ООО "СК-Энерго"</t>
  </si>
  <si>
    <t>6316127325</t>
  </si>
  <si>
    <t>28262841</t>
  </si>
  <si>
    <t>ООО "СПЕЦАВТОМАТИКА"</t>
  </si>
  <si>
    <t>6323074392</t>
  </si>
  <si>
    <t>26322492</t>
  </si>
  <si>
    <t>ООО "СТРОММАШИНА"</t>
  </si>
  <si>
    <t>6318128028</t>
  </si>
  <si>
    <t>28798366</t>
  </si>
  <si>
    <t>ООО "СамараСеть"</t>
  </si>
  <si>
    <t>6316128600</t>
  </si>
  <si>
    <t>31221178</t>
  </si>
  <si>
    <t>ООО "Самарская СЭС"</t>
  </si>
  <si>
    <t>7736252095</t>
  </si>
  <si>
    <t>Некомбинированная выработка</t>
  </si>
  <si>
    <t>/Электроэнергетика/Производство ЭЭ/Некомбинированная выработка</t>
  </si>
  <si>
    <t>31238678</t>
  </si>
  <si>
    <t>ООО "Самарская электросетевая компания"</t>
  </si>
  <si>
    <t>6319231042</t>
  </si>
  <si>
    <t>28967647</t>
  </si>
  <si>
    <t>ООО "Самэнерго"</t>
  </si>
  <si>
    <t>6325017696</t>
  </si>
  <si>
    <t>632501001</t>
  </si>
  <si>
    <t>ФСК :: РСО</t>
  </si>
  <si>
    <t>/Электроэнергетика/Передача ЭЭ/ФСК :: /Электроэнергетика/Передача ЭЭ/РСО</t>
  </si>
  <si>
    <t>26318984</t>
  </si>
  <si>
    <t>ООО "Сбыт-Энерго"</t>
  </si>
  <si>
    <t>6312061360</t>
  </si>
  <si>
    <t>27831106</t>
  </si>
  <si>
    <t>ООО "Сетевая компания"</t>
  </si>
  <si>
    <t>6315642179</t>
  </si>
  <si>
    <t>26322491</t>
  </si>
  <si>
    <t>ООО "Сетевик"</t>
  </si>
  <si>
    <t>6362014005</t>
  </si>
  <si>
    <t>636201001</t>
  </si>
  <si>
    <t>27881756</t>
  </si>
  <si>
    <t>ООО "Синэргия"</t>
  </si>
  <si>
    <t>6316176450</t>
  </si>
  <si>
    <t>31061489</t>
  </si>
  <si>
    <t>ООО "Солар Системс"</t>
  </si>
  <si>
    <t>7728872602</t>
  </si>
  <si>
    <t>770301001</t>
  </si>
  <si>
    <t>11-03-2014 00:00:00</t>
  </si>
  <si>
    <t>27566615</t>
  </si>
  <si>
    <t>ООО "Солли-Энерго"</t>
  </si>
  <si>
    <t>6350012275</t>
  </si>
  <si>
    <t>635001001</t>
  </si>
  <si>
    <t>30400026</t>
  </si>
  <si>
    <t>ООО "ТЭС"</t>
  </si>
  <si>
    <t>6325065530</t>
  </si>
  <si>
    <t>ФСК</t>
  </si>
  <si>
    <t>/Электроэнергетика/Передача ЭЭ/ФСК</t>
  </si>
  <si>
    <t>30953636</t>
  </si>
  <si>
    <t>ООО "Технологии универсальных решений"</t>
  </si>
  <si>
    <t>6315657305</t>
  </si>
  <si>
    <t>26318985</t>
  </si>
  <si>
    <t>ООО "ТольяттиЭнергоСбыт"</t>
  </si>
  <si>
    <t>6321144460</t>
  </si>
  <si>
    <t>31238641</t>
  </si>
  <si>
    <t>ООО "Транзитэлектро"</t>
  </si>
  <si>
    <t>6315020731</t>
  </si>
  <si>
    <t>26611514</t>
  </si>
  <si>
    <t>ООО "ТранснефтьЭлектросетьСервис"</t>
  </si>
  <si>
    <t>6311049306</t>
  </si>
  <si>
    <t>19-10-2000 00:00:00</t>
  </si>
  <si>
    <t>26497668</t>
  </si>
  <si>
    <t>ООО "Транснефтьэнерго"</t>
  </si>
  <si>
    <t>7703552167</t>
  </si>
  <si>
    <t>772301001</t>
  </si>
  <si>
    <t>01-07-2009 00:00:00</t>
  </si>
  <si>
    <t>31229209</t>
  </si>
  <si>
    <t>ООО "Триггер Ай-Ти"</t>
  </si>
  <si>
    <t>6315612456</t>
  </si>
  <si>
    <t>30898555</t>
  </si>
  <si>
    <t>ООО "ЭНЕРГОХОЛДИНГ"</t>
  </si>
  <si>
    <t>6330047174</t>
  </si>
  <si>
    <t>633001001</t>
  </si>
  <si>
    <t>30802839</t>
  </si>
  <si>
    <t>ООО "Электросетевая транспортная компания"</t>
  </si>
  <si>
    <t>6324071203</t>
  </si>
  <si>
    <t>31238663</t>
  </si>
  <si>
    <t>ООО "Электросетьсервис"</t>
  </si>
  <si>
    <t>6318039515</t>
  </si>
  <si>
    <t>30429848</t>
  </si>
  <si>
    <t>ООО "Электрощит" - Энергосеть"</t>
  </si>
  <si>
    <t>6313548011</t>
  </si>
  <si>
    <t>26836331</t>
  </si>
  <si>
    <t>ООО "Энергетик"</t>
  </si>
  <si>
    <t>6325033916</t>
  </si>
  <si>
    <t>26322433</t>
  </si>
  <si>
    <t>ООО "Энерго"</t>
  </si>
  <si>
    <t>6312038138</t>
  </si>
  <si>
    <t>27671102</t>
  </si>
  <si>
    <t>ООО "Энерго-центр"</t>
  </si>
  <si>
    <t>7801523580</t>
  </si>
  <si>
    <t>631601100</t>
  </si>
  <si>
    <t>17-06-2011 00:00:00</t>
  </si>
  <si>
    <t>31081937</t>
  </si>
  <si>
    <t>ООО "ЭнергоСтандарт"</t>
  </si>
  <si>
    <t>6325071333</t>
  </si>
  <si>
    <t>30875705</t>
  </si>
  <si>
    <t>ООО "Юг сети"</t>
  </si>
  <si>
    <t>6319163931</t>
  </si>
  <si>
    <t>26485645</t>
  </si>
  <si>
    <t>ООО “Завод приборных подшипников”</t>
  </si>
  <si>
    <t>6367032625</t>
  </si>
  <si>
    <t>26495931</t>
  </si>
  <si>
    <t>ООО “Засамарская сетевая компания”</t>
  </si>
  <si>
    <t>6313172249</t>
  </si>
  <si>
    <t>632301001</t>
  </si>
  <si>
    <t>26642618</t>
  </si>
  <si>
    <t>ООО “УЭС”</t>
  </si>
  <si>
    <t>6330027146</t>
  </si>
  <si>
    <t>26322444</t>
  </si>
  <si>
    <t>ООО “ЭНЕРГОБЫТОБСЛУЖИВАНИЕ”</t>
  </si>
  <si>
    <t>6313039399</t>
  </si>
  <si>
    <t>26485246</t>
  </si>
  <si>
    <t>ООО “ЭНЕРГОЗАВОД”</t>
  </si>
  <si>
    <t>6376012939</t>
  </si>
  <si>
    <t>26495953</t>
  </si>
  <si>
    <t>ООО “Энергоспецстрой”</t>
  </si>
  <si>
    <t>6312055567</t>
  </si>
  <si>
    <t>27891820</t>
  </si>
  <si>
    <t>ООО «Ставропольская Электросеть»</t>
  </si>
  <si>
    <t>6323083767</t>
  </si>
  <si>
    <t>28139574</t>
  </si>
  <si>
    <t>ООО «Энергосервис»</t>
  </si>
  <si>
    <t>6372020720</t>
  </si>
  <si>
    <t>26792017</t>
  </si>
  <si>
    <t>Общество с ограниченной ответственностью "АРСТЭМ-ЭнергоТрейд", г.Екатеринбург</t>
  </si>
  <si>
    <t>6672185635</t>
  </si>
  <si>
    <t>667201001</t>
  </si>
  <si>
    <t>26809138</t>
  </si>
  <si>
    <t>ПАО "МРСК Волги"</t>
  </si>
  <si>
    <t>6450925977</t>
  </si>
  <si>
    <t>645001001</t>
  </si>
  <si>
    <t>29-06-2007 00:00:00</t>
  </si>
  <si>
    <t>26318851</t>
  </si>
  <si>
    <t>ПАО "РЭСК"</t>
  </si>
  <si>
    <t>6229049014</t>
  </si>
  <si>
    <t>623401001</t>
  </si>
  <si>
    <t>26318979</t>
  </si>
  <si>
    <t>ПАО "Самараэнерго"</t>
  </si>
  <si>
    <t>6315222985</t>
  </si>
  <si>
    <t>РСО :: Нерегулируемый сбыт :: ГП :: Комбинированная выработка :: Некомбинированная выработка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</si>
  <si>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</si>
  <si>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26318986</t>
  </si>
  <si>
    <t>7327012462</t>
  </si>
  <si>
    <t>26832761</t>
  </si>
  <si>
    <t>ПАО "ФСК ЕЭС"</t>
  </si>
  <si>
    <t>4716016979</t>
  </si>
  <si>
    <t>26322448</t>
  </si>
  <si>
    <t>ПАО “АВТОВАЗ”</t>
  </si>
  <si>
    <t>6320002223</t>
  </si>
  <si>
    <t>997850001</t>
  </si>
  <si>
    <t>26322468</t>
  </si>
  <si>
    <t>ПАО “Завод имени А.М. Тарасова”</t>
  </si>
  <si>
    <t>6319017480</t>
  </si>
  <si>
    <t>26485603</t>
  </si>
  <si>
    <t>ПАО “КУЗНЕЦОВ”</t>
  </si>
  <si>
    <t>6319033379</t>
  </si>
  <si>
    <t>26485611</t>
  </si>
  <si>
    <t>6313034986</t>
  </si>
  <si>
    <t>26324408</t>
  </si>
  <si>
    <t>Самарская ГРЭС</t>
  </si>
  <si>
    <t>6315376946</t>
  </si>
  <si>
    <t>631502001</t>
  </si>
  <si>
    <t>26518665</t>
  </si>
  <si>
    <t>Саратовский филиал ООО "Газпром энерго"</t>
  </si>
  <si>
    <t>7736186950</t>
  </si>
  <si>
    <t>645243001</t>
  </si>
  <si>
    <t>17-04-2006 00:00:00</t>
  </si>
  <si>
    <t>26784998</t>
  </si>
  <si>
    <t>ФКП "Самарский завод "Коммунар"</t>
  </si>
  <si>
    <t>6367080065</t>
  </si>
  <si>
    <t>636701001</t>
  </si>
  <si>
    <t>23-10-2000 00:00:00</t>
  </si>
  <si>
    <t>27540016</t>
  </si>
  <si>
    <t>Филиал "Самарский" ПАО "Т Плюс"</t>
  </si>
  <si>
    <t>631543004</t>
  </si>
  <si>
    <t>30848502</t>
  </si>
  <si>
    <t>631602001</t>
  </si>
  <si>
    <t>26794614</t>
  </si>
  <si>
    <t>филиал ОАО "ПК "Балтика" "Балтика-Самара"</t>
  </si>
  <si>
    <t>7830001405</t>
  </si>
  <si>
    <t>637102001</t>
  </si>
  <si>
    <t>26324412</t>
  </si>
  <si>
    <t>филиал ПАО "РусГидро" -  "Жигулевская ГЭС"</t>
  </si>
  <si>
    <t>2460066195</t>
  </si>
  <si>
    <t>634502001</t>
  </si>
  <si>
    <t>05758670</t>
  </si>
  <si>
    <t>36401392000</t>
  </si>
  <si>
    <t>Ключников Валерий Федорович</t>
  </si>
  <si>
    <t>(846) 228-24-00</t>
  </si>
  <si>
    <t>Тесемкина Татьяна Геннадьевна</t>
  </si>
  <si>
    <t>(846) 228-22-46</t>
  </si>
  <si>
    <t>Круглова Татьяна Владимировна</t>
  </si>
  <si>
    <t>инженер ОГЭ</t>
  </si>
  <si>
    <t>(846) 228-24-57</t>
  </si>
  <si>
    <t>Круглова Т. В. [kruglova@samaracable.ru]</t>
  </si>
  <si>
    <t>443022, г. Самара, ул. Кабельная, 9</t>
  </si>
  <si>
    <t>443009, г.Самара, ул.Физкультурная, д.103, помещение Н6</t>
  </si>
  <si>
    <t>1.4.1</t>
  </si>
  <si>
    <t>4.3.1</t>
  </si>
  <si>
    <t>12.4.1</t>
  </si>
  <si>
    <t>15.3.1</t>
  </si>
  <si>
    <t>20.02.2019 19:14:46</t>
  </si>
  <si>
    <t>19.03.2019 21:40:42</t>
  </si>
  <si>
    <t>09-12-2012 00:00:00</t>
  </si>
  <si>
    <t>АО “Тольяттинская энергосбытовая компания”</t>
  </si>
  <si>
    <t>31179747</t>
  </si>
  <si>
    <t>ООО "ЛУКОЙЛ-ЭНЕРГОСЕРВИС"</t>
  </si>
  <si>
    <t>5030040730</t>
  </si>
  <si>
    <t>31214277</t>
  </si>
  <si>
    <t>ООО "МТС ЭНЕРГО"</t>
  </si>
  <si>
    <t>9709006506</t>
  </si>
  <si>
    <t>772601001</t>
  </si>
  <si>
    <t>24-10-2018 00:00:00</t>
  </si>
  <si>
    <t>31278613</t>
  </si>
  <si>
    <t>ООО "ЭНЕРГОСПЕЦСТРОЙ"</t>
  </si>
  <si>
    <t>6312193944</t>
  </si>
  <si>
    <t>29-12-2018 00:00:00</t>
  </si>
  <si>
    <t>20.03.2019 21:54:04</t>
  </si>
  <si>
    <t>21.04.2019 20:41:57</t>
  </si>
  <si>
    <t>АО "Газпром энергосбыт"</t>
  </si>
  <si>
    <t>31299365</t>
  </si>
  <si>
    <t>5612164639</t>
  </si>
  <si>
    <t>31296570</t>
  </si>
  <si>
    <t>ООО "СтройЭнерго"</t>
  </si>
  <si>
    <t>6330080781</t>
  </si>
  <si>
    <t>31304544</t>
  </si>
  <si>
    <t>ООО «РЭК»</t>
  </si>
  <si>
    <t>7714974474</t>
  </si>
  <si>
    <t>645401001</t>
  </si>
  <si>
    <t>20.05.2019 21:03:54</t>
  </si>
  <si>
    <t>HAS_TARIFF</t>
  </si>
  <si>
    <t>Y</t>
  </si>
  <si>
    <t>24.06.2019 19:51:18</t>
  </si>
  <si>
    <t>19.07.2019 18:15:02</t>
  </si>
  <si>
    <t>22.08.2019 21:36:29</t>
  </si>
  <si>
    <t>АО "Нижнетагильская Энергосбытовая компания"</t>
  </si>
  <si>
    <t>22.09.2019 17:27:33</t>
  </si>
  <si>
    <t>31340189</t>
  </si>
  <si>
    <t>ООО "МСК Энерго"</t>
  </si>
  <si>
    <t>7725567512</t>
  </si>
  <si>
    <t>30920448</t>
  </si>
  <si>
    <t>ООО "РТ-Энерго"</t>
  </si>
  <si>
    <t>7729663922</t>
  </si>
  <si>
    <t>15-09-2010 00:00:00</t>
  </si>
  <si>
    <t>21.10.2019 18:30:32</t>
  </si>
  <si>
    <t>24.02.2020 19:19:56</t>
  </si>
  <si>
    <t>662301001</t>
  </si>
  <si>
    <t>АО “Авиакор - авиационный завод”</t>
  </si>
  <si>
    <t>31370248</t>
  </si>
  <si>
    <t>ООО "Регион Энерго"</t>
  </si>
  <si>
    <t>6311182121</t>
  </si>
  <si>
    <t>770401001</t>
  </si>
  <si>
    <t>ООО "Тольяттикаучук"</t>
  </si>
  <si>
    <t>31290235</t>
  </si>
  <si>
    <t>ООО "Энергопрогноз-Камчатка"</t>
  </si>
  <si>
    <t>3328454924</t>
  </si>
  <si>
    <t>410101001</t>
  </si>
  <si>
    <t>05-09-2018 00:00:00</t>
  </si>
  <si>
    <t>31370244</t>
  </si>
  <si>
    <t>ООО Сетевая Компания "Волга"</t>
  </si>
  <si>
    <t>6313556693</t>
  </si>
  <si>
    <t>18.03.2020 21:02:51</t>
  </si>
  <si>
    <t>21.04.2020 20:15:51</t>
  </si>
  <si>
    <t>31413001</t>
  </si>
  <si>
    <t>ООО "ЭНКОСТ"</t>
  </si>
  <si>
    <t>7710944648</t>
  </si>
  <si>
    <t>771001001</t>
  </si>
  <si>
    <t>19.05.2020 20:08:29</t>
  </si>
  <si>
    <t>18.06.2020 19:49:15</t>
  </si>
  <si>
    <t>18.09.2020 12:16:20</t>
  </si>
  <si>
    <t>Windows (64-bit) NT :.00</t>
  </si>
  <si>
    <t>20.09.2020 11:07:46</t>
  </si>
  <si>
    <t>24.10.2020 13:23:35</t>
  </si>
  <si>
    <t>31435864</t>
  </si>
  <si>
    <t>ООО "Донсеть"</t>
  </si>
  <si>
    <t>6312197480</t>
  </si>
  <si>
    <t>31435868</t>
  </si>
  <si>
    <t>ООО "ТехЭнергоСад"</t>
  </si>
  <si>
    <t>6316259804</t>
  </si>
  <si>
    <t>26800952</t>
  </si>
  <si>
    <t>ООО "Энергопрогноз" филиал в г. Владимир</t>
  </si>
  <si>
    <t>332801001</t>
  </si>
  <si>
    <t>24.10.2020 13:36:14</t>
  </si>
  <si>
    <t>19.11.2020 09:20:15</t>
  </si>
  <si>
    <t>19.11.2020 09:40:00</t>
  </si>
  <si>
    <t>17.12.2020 15:29:29</t>
  </si>
  <si>
    <t>27094684</t>
  </si>
  <si>
    <t>ОАО «ЭСК РусГидро»</t>
  </si>
  <si>
    <t>7804403972</t>
  </si>
  <si>
    <t>31437010</t>
  </si>
  <si>
    <t>ООО «Энергосбытовая компания «Евразия»</t>
  </si>
  <si>
    <t>6658533224</t>
  </si>
  <si>
    <t>Филиал ПАО "Россети Волга" - "Самарские распределительные сети"</t>
  </si>
  <si>
    <t>17.12.2020 15:43:34</t>
  </si>
  <si>
    <t>20.01.2021 13:20:54</t>
  </si>
  <si>
    <t>20.01.2021 15:29:54</t>
  </si>
  <si>
    <t>17.02.2021 12:50:15</t>
  </si>
  <si>
    <t>15.0</t>
  </si>
  <si>
    <t>Windows (32-bit) NT 6.02</t>
  </si>
  <si>
    <t>27855290</t>
  </si>
  <si>
    <t>ООО "Инженерные изыскания"</t>
  </si>
  <si>
    <t>1103029229</t>
  </si>
  <si>
    <t>352801001</t>
  </si>
  <si>
    <t>14-01-2004 00:00:00</t>
  </si>
  <si>
    <t>31464282</t>
  </si>
  <si>
    <t>ООО "Региональная сетевая компания"</t>
  </si>
  <si>
    <t>6330090677</t>
  </si>
  <si>
    <t>31464203</t>
  </si>
  <si>
    <t>ООО "Самарские Электрические Сети"</t>
  </si>
  <si>
    <t>6319117413</t>
  </si>
  <si>
    <t>31464287</t>
  </si>
  <si>
    <t>ООО "ЭнергоШанс"</t>
  </si>
  <si>
    <t>6311187465</t>
  </si>
  <si>
    <t>31464233</t>
  </si>
  <si>
    <t>ООО "Энергопромышленный Холдинг"</t>
  </si>
  <si>
    <t>6313553685</t>
  </si>
  <si>
    <t>17.03.2021 12:33:07</t>
  </si>
  <si>
    <t>АО "Ульяновскэнерго"</t>
  </si>
  <si>
    <t>30906887</t>
  </si>
  <si>
    <t>Свердловский филиал ООО "ЕЭС-Гарант"</t>
  </si>
  <si>
    <t>667043001</t>
  </si>
  <si>
    <t>17.03.2021 12:59:12</t>
  </si>
  <si>
    <t>17.03.2021 17:08:42</t>
  </si>
  <si>
    <t>03.04.2021 13:04:58</t>
  </si>
  <si>
    <t>Стоимость услуг полученных от ПАО "Самараэнерго"по "котловому тарифу" указана с НДС</t>
  </si>
  <si>
    <t>20.04.2021 19:13:23</t>
  </si>
  <si>
    <t>732701001</t>
  </si>
  <si>
    <t>20.05.2021 20:36:24</t>
  </si>
  <si>
    <t>997550001</t>
  </si>
  <si>
    <t>АО "Салют"</t>
  </si>
  <si>
    <t>ООО «РТ-ЭТ»</t>
  </si>
  <si>
    <t>Дата последнего обновления реестра организаций: 20.05.2021 20:36:36</t>
  </si>
  <si>
    <t>22.06.2021 19:03:26</t>
  </si>
  <si>
    <t>Стоимость услуг (без НДС) по передаче эл.энергии, выставленных ф-лом  ПАО "Россети Волга" за июнь 2021 г. в адрес  АО "СКК" составляет 450,89809 тыс.  руб.</t>
  </si>
  <si>
    <t>Стоимость услуг (без НДС) по передаче эл.энергии, выставленных ООО "СамараСеть" за июнь 2021 г. в адрес  АО "СКК" составляет 73,90132 тыс.  руб.</t>
  </si>
  <si>
    <t xml:space="preserve">Стоимость эл.эн.(без НДС), приобретаемой в целях компенсации потерь на потребителей у ПАО "Самараэнерго" за июнь 2021 года составили 91,59992 тыс.руб. </t>
  </si>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</sst>
</file>

<file path=xl/styles.xml><?xml version="1.0" encoding="utf-8"?>
<styleSheet xmlns="http://schemas.openxmlformats.org/spreadsheetml/2006/main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1"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9"/>
      <name val="Tahoma"/>
      <family val="2"/>
      <charset val="204"/>
    </font>
    <font>
      <sz val="11"/>
      <color indexed="22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5" fillId="0" borderId="0"/>
    <xf numFmtId="0" fontId="55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0" fontId="51" fillId="0" borderId="0"/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19" borderId="0" applyNumberFormat="0" applyBorder="0" applyAlignment="0" applyProtection="0"/>
    <xf numFmtId="0" fontId="63" fillId="20" borderId="23" applyNumberFormat="0" applyAlignment="0" applyProtection="0"/>
    <xf numFmtId="0" fontId="64" fillId="20" borderId="24" applyNumberFormat="0" applyAlignment="0" applyProtection="0"/>
    <xf numFmtId="0" fontId="65" fillId="0" borderId="25" applyNumberFormat="0" applyFill="0" applyAlignment="0" applyProtection="0"/>
    <xf numFmtId="0" fontId="66" fillId="21" borderId="26" applyNumberFormat="0" applyAlignment="0" applyProtection="0"/>
    <xf numFmtId="0" fontId="67" fillId="0" borderId="0" applyNumberFormat="0" applyFill="0" applyBorder="0" applyAlignment="0" applyProtection="0"/>
    <xf numFmtId="0" fontId="2" fillId="22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7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70" fillId="46" borderId="0" applyNumberFormat="0" applyBorder="0" applyAlignment="0" applyProtection="0"/>
  </cellStyleXfs>
  <cellXfs count="310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5" fillId="7" borderId="0" xfId="38" applyFill="1" applyProtection="1"/>
    <xf numFmtId="0" fontId="55" fillId="0" borderId="0" xfId="38"/>
    <xf numFmtId="0" fontId="55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9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9" applyNumberFormat="1" applyFont="1" applyFill="1" applyAlignment="1" applyProtection="1">
      <alignment vertical="center"/>
    </xf>
    <xf numFmtId="0" fontId="34" fillId="0" borderId="0" xfId="52" applyFont="1" applyFill="1" applyBorder="1" applyAlignment="1" applyProtection="1">
      <alignment vertical="center"/>
    </xf>
    <xf numFmtId="0" fontId="37" fillId="0" borderId="0" xfId="52" applyFont="1" applyBorder="1" applyAlignment="1" applyProtection="1">
      <alignment horizontal="center" vertical="center" wrapText="1"/>
    </xf>
    <xf numFmtId="0" fontId="34" fillId="0" borderId="0" xfId="52" applyFont="1" applyAlignment="1" applyProtection="1">
      <alignment vertical="center"/>
    </xf>
    <xf numFmtId="0" fontId="35" fillId="0" borderId="0" xfId="52" applyFont="1" applyAlignment="1" applyProtection="1">
      <alignment horizontal="center" vertical="center"/>
    </xf>
    <xf numFmtId="0" fontId="34" fillId="0" borderId="0" xfId="45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3" applyFont="1" applyFill="1" applyAlignment="1" applyProtection="1">
      <alignment wrapText="1"/>
    </xf>
    <xf numFmtId="49" fontId="39" fillId="0" borderId="0" xfId="43" applyFont="1" applyFill="1" applyAlignment="1" applyProtection="1">
      <alignment vertical="center" wrapText="1"/>
    </xf>
    <xf numFmtId="49" fontId="40" fillId="0" borderId="0" xfId="43" applyFont="1" applyFill="1" applyBorder="1" applyAlignment="1" applyProtection="1">
      <alignment wrapText="1"/>
    </xf>
    <xf numFmtId="0" fontId="41" fillId="0" borderId="0" xfId="43" applyNumberFormat="1" applyFont="1" applyFill="1" applyAlignment="1" applyProtection="1">
      <alignment vertical="top"/>
    </xf>
    <xf numFmtId="49" fontId="34" fillId="0" borderId="0" xfId="43" applyFont="1" applyFill="1" applyAlignment="1" applyProtection="1">
      <alignment vertical="top" wrapText="1"/>
    </xf>
    <xf numFmtId="49" fontId="39" fillId="0" borderId="0" xfId="43" applyFont="1" applyFill="1" applyBorder="1" applyAlignment="1" applyProtection="1">
      <alignment wrapText="1"/>
    </xf>
    <xf numFmtId="49" fontId="41" fillId="8" borderId="0" xfId="43" applyFont="1" applyFill="1" applyBorder="1" applyAlignment="1">
      <alignment wrapText="1"/>
    </xf>
    <xf numFmtId="49" fontId="42" fillId="8" borderId="0" xfId="43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3" applyFont="1" applyFill="1" applyBorder="1" applyAlignment="1" applyProtection="1">
      <alignment vertical="top" wrapText="1"/>
    </xf>
    <xf numFmtId="49" fontId="35" fillId="8" borderId="0" xfId="32" applyNumberFormat="1" applyFont="1" applyFill="1" applyBorder="1" applyAlignment="1" applyProtection="1">
      <alignment wrapText="1"/>
    </xf>
    <xf numFmtId="49" fontId="35" fillId="8" borderId="0" xfId="32" applyNumberFormat="1" applyFont="1" applyFill="1" applyBorder="1" applyAlignment="1" applyProtection="1">
      <alignment horizontal="left" wrapText="1"/>
    </xf>
    <xf numFmtId="49" fontId="41" fillId="8" borderId="0" xfId="43" applyFont="1" applyFill="1" applyBorder="1" applyAlignment="1">
      <alignment horizontal="right" wrapText="1"/>
    </xf>
    <xf numFmtId="0" fontId="25" fillId="0" borderId="0" xfId="45" applyFont="1" applyAlignment="1" applyProtection="1">
      <alignment horizontal="center" vertical="center"/>
    </xf>
    <xf numFmtId="0" fontId="2" fillId="0" borderId="0" xfId="45" applyFont="1" applyProtection="1"/>
    <xf numFmtId="0" fontId="25" fillId="8" borderId="0" xfId="45" applyFont="1" applyFill="1" applyBorder="1" applyAlignment="1" applyProtection="1">
      <alignment horizontal="center" vertical="center"/>
    </xf>
    <xf numFmtId="49" fontId="2" fillId="0" borderId="5" xfId="45" applyNumberFormat="1" applyFont="1" applyFill="1" applyBorder="1" applyAlignment="1" applyProtection="1">
      <alignment horizontal="left" vertical="center" wrapText="1"/>
    </xf>
    <xf numFmtId="0" fontId="34" fillId="0" borderId="0" xfId="45" applyFont="1" applyProtection="1"/>
    <xf numFmtId="0" fontId="43" fillId="8" borderId="0" xfId="45" applyFont="1" applyFill="1" applyBorder="1" applyAlignment="1" applyProtection="1">
      <alignment horizontal="center" vertical="center"/>
    </xf>
    <xf numFmtId="0" fontId="34" fillId="8" borderId="0" xfId="45" applyFont="1" applyFill="1" applyBorder="1" applyProtection="1"/>
    <xf numFmtId="0" fontId="34" fillId="8" borderId="6" xfId="50" applyFont="1" applyFill="1" applyBorder="1" applyAlignment="1" applyProtection="1">
      <alignment horizontal="center" vertical="center" wrapText="1"/>
    </xf>
    <xf numFmtId="0" fontId="34" fillId="0" borderId="6" xfId="36" applyFont="1" applyFill="1" applyBorder="1" applyAlignment="1" applyProtection="1">
      <alignment horizontal="center" vertical="center" wrapText="1"/>
    </xf>
    <xf numFmtId="0" fontId="44" fillId="8" borderId="5" xfId="45" applyFont="1" applyFill="1" applyBorder="1" applyAlignment="1" applyProtection="1">
      <alignment horizontal="center" vertical="center"/>
    </xf>
    <xf numFmtId="0" fontId="27" fillId="8" borderId="0" xfId="45" applyFont="1" applyFill="1" applyBorder="1" applyAlignment="1" applyProtection="1">
      <alignment horizontal="center" vertical="center"/>
    </xf>
    <xf numFmtId="0" fontId="35" fillId="0" borderId="0" xfId="52" applyFont="1" applyFill="1" applyBorder="1" applyAlignment="1" applyProtection="1">
      <alignment horizontal="center" vertical="center"/>
    </xf>
    <xf numFmtId="0" fontId="34" fillId="0" borderId="0" xfId="52" applyFont="1" applyBorder="1" applyAlignment="1" applyProtection="1">
      <alignment vertical="center"/>
    </xf>
    <xf numFmtId="0" fontId="34" fillId="0" borderId="0" xfId="52" applyNumberFormat="1" applyFont="1" applyAlignment="1" applyProtection="1">
      <alignment vertical="center"/>
    </xf>
    <xf numFmtId="0" fontId="34" fillId="0" borderId="0" xfId="51" applyFont="1" applyAlignment="1" applyProtection="1">
      <alignment vertical="center"/>
    </xf>
    <xf numFmtId="49" fontId="34" fillId="0" borderId="0" xfId="52" applyNumberFormat="1" applyFont="1" applyAlignment="1" applyProtection="1">
      <alignment vertical="center"/>
    </xf>
    <xf numFmtId="0" fontId="35" fillId="0" borderId="0" xfId="52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2" applyFont="1" applyFill="1" applyBorder="1" applyAlignment="1" applyProtection="1">
      <alignment horizontal="center" vertical="center" wrapText="1"/>
    </xf>
    <xf numFmtId="0" fontId="45" fillId="0" borderId="0" xfId="57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7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7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3" applyNumberFormat="1" applyFont="1" applyFill="1" applyAlignment="1" applyProtection="1">
      <alignment horizontal="left" vertical="center" wrapText="1"/>
    </xf>
    <xf numFmtId="0" fontId="34" fillId="0" borderId="7" xfId="52" applyFont="1" applyBorder="1" applyAlignment="1" applyProtection="1">
      <alignment vertical="center"/>
    </xf>
    <xf numFmtId="0" fontId="34" fillId="0" borderId="8" xfId="52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2" applyFont="1" applyFill="1" applyBorder="1" applyAlignment="1" applyProtection="1">
      <alignment vertical="center"/>
    </xf>
    <xf numFmtId="0" fontId="34" fillId="0" borderId="7" xfId="52" applyFont="1" applyFill="1" applyBorder="1" applyAlignment="1" applyProtection="1">
      <alignment horizontal="center" vertical="center" wrapText="1"/>
    </xf>
    <xf numFmtId="0" fontId="55" fillId="0" borderId="0" xfId="38" applyBorder="1"/>
    <xf numFmtId="0" fontId="34" fillId="8" borderId="10" xfId="45" applyFont="1" applyFill="1" applyBorder="1" applyAlignment="1" applyProtection="1">
      <alignment horizontal="center" vertical="center"/>
    </xf>
    <xf numFmtId="0" fontId="41" fillId="0" borderId="0" xfId="47" applyFont="1" applyFill="1" applyAlignment="1" applyProtection="1">
      <alignment vertical="center"/>
    </xf>
    <xf numFmtId="0" fontId="41" fillId="0" borderId="0" xfId="47" applyFont="1" applyFill="1" applyAlignment="1" applyProtection="1">
      <alignment horizontal="left" vertical="center"/>
    </xf>
    <xf numFmtId="0" fontId="41" fillId="0" borderId="0" xfId="47" applyFont="1" applyAlignment="1" applyProtection="1">
      <alignment vertical="center"/>
    </xf>
    <xf numFmtId="0" fontId="41" fillId="0" borderId="0" xfId="47" applyFont="1" applyAlignment="1" applyProtection="1">
      <alignment vertical="center" wrapText="1"/>
    </xf>
    <xf numFmtId="0" fontId="41" fillId="0" borderId="0" xfId="47" applyFont="1" applyAlignment="1" applyProtection="1">
      <alignment horizontal="center" vertical="center" wrapText="1"/>
    </xf>
    <xf numFmtId="0" fontId="41" fillId="0" borderId="0" xfId="47" applyFont="1" applyFill="1" applyAlignment="1" applyProtection="1">
      <alignment vertical="center" wrapText="1"/>
    </xf>
    <xf numFmtId="0" fontId="41" fillId="0" borderId="0" xfId="47" applyNumberFormat="1" applyFont="1" applyFill="1" applyAlignment="1" applyProtection="1">
      <alignment vertical="center"/>
    </xf>
    <xf numFmtId="0" fontId="41" fillId="0" borderId="0" xfId="47" applyFont="1" applyBorder="1" applyAlignment="1" applyProtection="1">
      <alignment vertical="center" wrapText="1"/>
    </xf>
    <xf numFmtId="0" fontId="34" fillId="0" borderId="0" xfId="48" applyFont="1" applyBorder="1" applyAlignment="1" applyProtection="1">
      <alignment horizontal="right" vertical="center"/>
    </xf>
    <xf numFmtId="0" fontId="42" fillId="0" borderId="0" xfId="47" applyFont="1" applyBorder="1" applyAlignment="1" applyProtection="1">
      <alignment vertical="center" wrapText="1"/>
    </xf>
    <xf numFmtId="0" fontId="42" fillId="0" borderId="0" xfId="49" applyFont="1" applyFill="1" applyBorder="1" applyAlignment="1" applyProtection="1">
      <alignment vertical="center" wrapText="1"/>
    </xf>
    <xf numFmtId="0" fontId="41" fillId="0" borderId="0" xfId="49" applyFont="1" applyFill="1" applyBorder="1" applyAlignment="1" applyProtection="1">
      <alignment vertical="center" wrapText="1"/>
    </xf>
    <xf numFmtId="0" fontId="41" fillId="8" borderId="0" xfId="49" applyFont="1" applyFill="1" applyBorder="1" applyAlignment="1" applyProtection="1">
      <alignment vertical="center" wrapText="1"/>
    </xf>
    <xf numFmtId="0" fontId="41" fillId="8" borderId="7" xfId="49" applyFont="1" applyFill="1" applyBorder="1" applyAlignment="1" applyProtection="1">
      <alignment vertical="center" wrapText="1"/>
    </xf>
    <xf numFmtId="0" fontId="42" fillId="8" borderId="0" xfId="49" applyFont="1" applyFill="1" applyBorder="1" applyAlignment="1" applyProtection="1">
      <alignment vertical="center" wrapText="1"/>
    </xf>
    <xf numFmtId="0" fontId="34" fillId="8" borderId="0" xfId="48" applyFont="1" applyFill="1" applyBorder="1" applyAlignment="1" applyProtection="1">
      <alignment horizontal="right" vertical="center" wrapText="1" indent="1"/>
    </xf>
    <xf numFmtId="0" fontId="34" fillId="9" borderId="9" xfId="48" applyFont="1" applyFill="1" applyBorder="1" applyAlignment="1" applyProtection="1">
      <alignment horizontal="center" vertical="center"/>
    </xf>
    <xf numFmtId="0" fontId="42" fillId="8" borderId="8" xfId="49" applyFont="1" applyFill="1" applyBorder="1" applyAlignment="1" applyProtection="1">
      <alignment vertical="center" wrapText="1"/>
    </xf>
    <xf numFmtId="0" fontId="41" fillId="0" borderId="0" xfId="49" applyFont="1" applyFill="1" applyBorder="1" applyAlignment="1" applyProtection="1">
      <alignment vertical="center"/>
    </xf>
    <xf numFmtId="14" fontId="41" fillId="8" borderId="0" xfId="56" applyNumberFormat="1" applyFont="1" applyFill="1" applyBorder="1" applyAlignment="1" applyProtection="1">
      <alignment horizontal="center" vertical="center"/>
    </xf>
    <xf numFmtId="0" fontId="41" fillId="8" borderId="0" xfId="56" applyNumberFormat="1" applyFont="1" applyFill="1" applyBorder="1" applyAlignment="1" applyProtection="1">
      <alignment horizontal="center" vertical="center" wrapText="1"/>
    </xf>
    <xf numFmtId="0" fontId="34" fillId="8" borderId="0" xfId="56" applyNumberFormat="1" applyFont="1" applyFill="1" applyBorder="1" applyAlignment="1" applyProtection="1">
      <alignment horizontal="center" vertical="center" wrapText="1"/>
    </xf>
    <xf numFmtId="0" fontId="41" fillId="8" borderId="7" xfId="56" applyNumberFormat="1" applyFont="1" applyFill="1" applyBorder="1" applyAlignment="1" applyProtection="1">
      <alignment horizontal="center" wrapText="1"/>
    </xf>
    <xf numFmtId="0" fontId="41" fillId="8" borderId="0" xfId="47" applyFont="1" applyFill="1" applyBorder="1" applyAlignment="1" applyProtection="1">
      <alignment horizontal="center" vertical="center" wrapText="1"/>
    </xf>
    <xf numFmtId="49" fontId="41" fillId="0" borderId="0" xfId="55" applyFont="1" applyProtection="1">
      <alignment vertical="top"/>
    </xf>
    <xf numFmtId="0" fontId="34" fillId="10" borderId="9" xfId="48" applyFont="1" applyFill="1" applyBorder="1" applyAlignment="1" applyProtection="1">
      <alignment horizontal="center" vertical="center"/>
      <protection locked="0"/>
    </xf>
    <xf numFmtId="0" fontId="41" fillId="8" borderId="8" xfId="49" applyFont="1" applyFill="1" applyBorder="1" applyAlignment="1" applyProtection="1">
      <alignment horizontal="left" vertical="center" wrapText="1"/>
    </xf>
    <xf numFmtId="0" fontId="41" fillId="0" borderId="0" xfId="49" applyFont="1" applyFill="1" applyBorder="1" applyAlignment="1" applyProtection="1">
      <alignment horizontal="center" vertical="center" wrapText="1"/>
    </xf>
    <xf numFmtId="0" fontId="41" fillId="8" borderId="8" xfId="49" applyFont="1" applyFill="1" applyBorder="1" applyAlignment="1" applyProtection="1">
      <alignment horizontal="center" vertical="center" wrapText="1"/>
    </xf>
    <xf numFmtId="49" fontId="41" fillId="8" borderId="0" xfId="56" applyNumberFormat="1" applyFont="1" applyFill="1" applyBorder="1" applyAlignment="1" applyProtection="1">
      <alignment horizontal="center" vertical="center" wrapText="1"/>
    </xf>
    <xf numFmtId="14" fontId="41" fillId="8" borderId="7" xfId="56" applyNumberFormat="1" applyFont="1" applyFill="1" applyBorder="1" applyAlignment="1" applyProtection="1">
      <alignment horizontal="center" vertical="center" wrapText="1"/>
    </xf>
    <xf numFmtId="14" fontId="41" fillId="8" borderId="0" xfId="56" applyNumberFormat="1" applyFont="1" applyFill="1" applyBorder="1" applyAlignment="1" applyProtection="1">
      <alignment horizontal="center" vertical="center" wrapText="1"/>
    </xf>
    <xf numFmtId="0" fontId="41" fillId="0" borderId="0" xfId="47" applyFont="1" applyFill="1" applyBorder="1" applyAlignment="1" applyProtection="1">
      <alignment vertical="center" wrapText="1"/>
    </xf>
    <xf numFmtId="49" fontId="41" fillId="0" borderId="0" xfId="55" applyFont="1" applyAlignment="1" applyProtection="1">
      <alignment horizontal="center" vertical="center"/>
    </xf>
    <xf numFmtId="49" fontId="34" fillId="9" borderId="9" xfId="48" applyNumberFormat="1" applyFont="1" applyFill="1" applyBorder="1" applyAlignment="1" applyProtection="1">
      <alignment horizontal="center" vertical="center" wrapText="1"/>
    </xf>
    <xf numFmtId="14" fontId="41" fillId="8" borderId="8" xfId="56" applyNumberFormat="1" applyFont="1" applyFill="1" applyBorder="1" applyAlignment="1" applyProtection="1">
      <alignment horizontal="center" vertical="center" wrapText="1"/>
    </xf>
    <xf numFmtId="0" fontId="41" fillId="8" borderId="8" xfId="47" applyFont="1" applyFill="1" applyBorder="1" applyAlignment="1" applyProtection="1">
      <alignment horizontal="center" vertical="center" wrapText="1"/>
    </xf>
    <xf numFmtId="49" fontId="41" fillId="8" borderId="7" xfId="56" applyNumberFormat="1" applyFont="1" applyFill="1" applyBorder="1" applyAlignment="1" applyProtection="1">
      <alignment horizontal="center" vertical="center" wrapText="1"/>
    </xf>
    <xf numFmtId="49" fontId="34" fillId="10" borderId="9" xfId="48" applyNumberFormat="1" applyFont="1" applyFill="1" applyBorder="1" applyAlignment="1" applyProtection="1">
      <alignment horizontal="center" vertical="center" wrapText="1"/>
      <protection locked="0"/>
    </xf>
    <xf numFmtId="0" fontId="34" fillId="8" borderId="0" xfId="48" applyFont="1" applyFill="1" applyBorder="1" applyAlignment="1" applyProtection="1">
      <alignment horizontal="center" vertical="center" wrapText="1"/>
    </xf>
    <xf numFmtId="0" fontId="41" fillId="0" borderId="0" xfId="47" applyFont="1" applyFill="1" applyBorder="1" applyAlignment="1" applyProtection="1">
      <alignment vertical="center"/>
    </xf>
    <xf numFmtId="49" fontId="34" fillId="8" borderId="0" xfId="48" applyNumberFormat="1" applyFont="1" applyFill="1" applyBorder="1" applyAlignment="1" applyProtection="1">
      <alignment horizontal="right" vertical="center" wrapText="1" indent="1"/>
    </xf>
    <xf numFmtId="49" fontId="41" fillId="0" borderId="0" xfId="56" applyNumberFormat="1" applyFont="1" applyFill="1" applyBorder="1" applyAlignment="1" applyProtection="1">
      <alignment horizontal="left" vertical="center"/>
    </xf>
    <xf numFmtId="49" fontId="41" fillId="0" borderId="0" xfId="56" applyNumberFormat="1" applyFont="1" applyFill="1" applyBorder="1" applyAlignment="1" applyProtection="1">
      <alignment horizontal="center" vertical="center" wrapText="1"/>
    </xf>
    <xf numFmtId="0" fontId="41" fillId="8" borderId="0" xfId="49" applyFont="1" applyFill="1" applyBorder="1" applyAlignment="1" applyProtection="1">
      <alignment horizontal="center" vertical="center" wrapText="1"/>
    </xf>
    <xf numFmtId="49" fontId="34" fillId="0" borderId="0" xfId="43" applyFont="1" applyFill="1" applyBorder="1" applyAlignment="1" applyProtection="1">
      <alignment vertical="top" wrapText="1"/>
    </xf>
    <xf numFmtId="0" fontId="41" fillId="0" borderId="0" xfId="43" applyNumberFormat="1" applyFont="1" applyFill="1" applyBorder="1" applyAlignment="1" applyProtection="1">
      <alignment horizontal="left" vertical="top" wrapText="1"/>
    </xf>
    <xf numFmtId="49" fontId="34" fillId="0" borderId="8" xfId="43" applyFont="1" applyFill="1" applyBorder="1" applyAlignment="1" applyProtection="1">
      <alignment vertical="top" wrapText="1"/>
    </xf>
    <xf numFmtId="49" fontId="41" fillId="0" borderId="9" xfId="43" applyFont="1" applyFill="1" applyBorder="1" applyAlignment="1" applyProtection="1">
      <alignment wrapText="1"/>
    </xf>
    <xf numFmtId="49" fontId="41" fillId="0" borderId="7" xfId="43" applyFont="1" applyFill="1" applyBorder="1" applyAlignment="1" applyProtection="1">
      <alignment wrapText="1"/>
    </xf>
    <xf numFmtId="49" fontId="41" fillId="8" borderId="9" xfId="43" applyFont="1" applyFill="1" applyBorder="1" applyAlignment="1">
      <alignment wrapText="1"/>
    </xf>
    <xf numFmtId="49" fontId="41" fillId="8" borderId="7" xfId="43" applyFont="1" applyFill="1" applyBorder="1" applyAlignment="1">
      <alignment wrapText="1"/>
    </xf>
    <xf numFmtId="49" fontId="46" fillId="8" borderId="7" xfId="43" applyFont="1" applyFill="1" applyBorder="1" applyAlignment="1" applyProtection="1">
      <alignment vertical="center" wrapText="1"/>
    </xf>
    <xf numFmtId="49" fontId="39" fillId="0" borderId="8" xfId="43" applyFont="1" applyFill="1" applyBorder="1" applyAlignment="1" applyProtection="1">
      <alignment wrapText="1"/>
    </xf>
    <xf numFmtId="49" fontId="42" fillId="0" borderId="0" xfId="43" applyFont="1" applyFill="1" applyBorder="1" applyAlignment="1" applyProtection="1">
      <alignment horizontal="left" vertical="center" wrapText="1"/>
    </xf>
    <xf numFmtId="49" fontId="41" fillId="8" borderId="8" xfId="43" applyFont="1" applyFill="1" applyBorder="1" applyAlignment="1">
      <alignment wrapText="1"/>
    </xf>
    <xf numFmtId="49" fontId="46" fillId="8" borderId="0" xfId="43" applyFont="1" applyFill="1" applyBorder="1" applyAlignment="1" applyProtection="1">
      <alignment vertical="center" wrapText="1"/>
    </xf>
    <xf numFmtId="49" fontId="46" fillId="8" borderId="0" xfId="43" applyFont="1" applyFill="1" applyBorder="1" applyAlignment="1" applyProtection="1">
      <alignment horizontal="center" vertical="center" wrapText="1"/>
    </xf>
    <xf numFmtId="49" fontId="42" fillId="8" borderId="8" xfId="43" applyFont="1" applyFill="1" applyBorder="1" applyAlignment="1">
      <alignment horizontal="left" vertical="center" wrapText="1"/>
    </xf>
    <xf numFmtId="49" fontId="42" fillId="8" borderId="4" xfId="43" applyFont="1" applyFill="1" applyBorder="1" applyAlignment="1">
      <alignment horizontal="left" vertical="center" wrapText="1"/>
    </xf>
    <xf numFmtId="49" fontId="34" fillId="10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3" applyFont="1" applyFill="1" applyBorder="1" applyAlignment="1" applyProtection="1">
      <alignment wrapText="1"/>
    </xf>
    <xf numFmtId="49" fontId="42" fillId="0" borderId="4" xfId="43" applyFont="1" applyFill="1" applyBorder="1" applyAlignment="1" applyProtection="1">
      <alignment horizontal="left" vertical="center" wrapText="1"/>
    </xf>
    <xf numFmtId="49" fontId="42" fillId="8" borderId="11" xfId="43" applyFont="1" applyFill="1" applyBorder="1" applyAlignment="1">
      <alignment horizontal="left" vertical="center" wrapText="1"/>
    </xf>
    <xf numFmtId="49" fontId="46" fillId="8" borderId="4" xfId="43" applyFont="1" applyFill="1" applyBorder="1" applyAlignment="1" applyProtection="1">
      <alignment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</xf>
    <xf numFmtId="49" fontId="34" fillId="9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2" applyFont="1" applyProtection="1"/>
    <xf numFmtId="0" fontId="20" fillId="0" borderId="0" xfId="52" applyFont="1" applyBorder="1" applyAlignment="1" applyProtection="1">
      <alignment horizontal="center" vertical="center"/>
    </xf>
    <xf numFmtId="0" fontId="20" fillId="0" borderId="0" xfId="52" applyFont="1" applyBorder="1" applyProtection="1"/>
    <xf numFmtId="0" fontId="20" fillId="0" borderId="12" xfId="52" applyFont="1" applyBorder="1" applyProtection="1"/>
    <xf numFmtId="0" fontId="20" fillId="0" borderId="0" xfId="52" applyFont="1" applyAlignment="1" applyProtection="1">
      <alignment horizontal="left" vertical="center"/>
    </xf>
    <xf numFmtId="0" fontId="20" fillId="0" borderId="0" xfId="52" applyFont="1" applyAlignment="1" applyProtection="1">
      <alignment vertical="center"/>
    </xf>
    <xf numFmtId="0" fontId="3" fillId="0" borderId="0" xfId="0" applyFont="1">
      <alignment horizontal="left" vertical="center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8" borderId="0" xfId="43" applyNumberFormat="1" applyFont="1" applyFill="1" applyBorder="1" applyAlignment="1">
      <alignment vertical="center" wrapText="1"/>
    </xf>
    <xf numFmtId="49" fontId="2" fillId="0" borderId="0" xfId="44" applyNumberFormat="1" applyFont="1" applyProtection="1">
      <alignment vertical="top"/>
    </xf>
    <xf numFmtId="49" fontId="2" fillId="0" borderId="0" xfId="46">
      <alignment vertical="top"/>
    </xf>
    <xf numFmtId="0" fontId="0" fillId="12" borderId="9" xfId="49" applyNumberFormat="1" applyFont="1" applyFill="1" applyBorder="1" applyAlignment="1" applyProtection="1">
      <alignment horizontal="center" vertical="center" wrapText="1"/>
    </xf>
    <xf numFmtId="0" fontId="30" fillId="0" borderId="0" xfId="47" applyFont="1" applyFill="1" applyAlignment="1" applyProtection="1">
      <alignment vertical="center"/>
    </xf>
    <xf numFmtId="0" fontId="30" fillId="0" borderId="0" xfId="47" applyFont="1" applyFill="1" applyAlignment="1" applyProtection="1">
      <alignment horizontal="left" vertical="center"/>
    </xf>
    <xf numFmtId="0" fontId="48" fillId="0" borderId="0" xfId="47" applyFont="1" applyAlignment="1" applyProtection="1">
      <alignment vertical="center"/>
    </xf>
    <xf numFmtId="0" fontId="20" fillId="0" borderId="0" xfId="47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7" applyFont="1" applyBorder="1" applyAlignment="1" applyProtection="1">
      <alignment vertical="center" wrapText="1"/>
    </xf>
    <xf numFmtId="0" fontId="20" fillId="0" borderId="0" xfId="47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7" applyFont="1" applyBorder="1" applyAlignment="1" applyProtection="1">
      <alignment vertical="center" wrapText="1"/>
    </xf>
    <xf numFmtId="0" fontId="50" fillId="0" borderId="0" xfId="47" applyFont="1" applyFill="1" applyBorder="1" applyAlignment="1" applyProtection="1">
      <alignment vertical="center" wrapText="1"/>
    </xf>
    <xf numFmtId="49" fontId="34" fillId="2" borderId="6" xfId="45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>
      <alignment horizontal="left" vertical="center"/>
    </xf>
    <xf numFmtId="0" fontId="30" fillId="8" borderId="0" xfId="56" applyNumberFormat="1" applyFont="1" applyFill="1" applyBorder="1" applyAlignment="1" applyProtection="1">
      <alignment horizontal="center" vertical="center" wrapText="1"/>
    </xf>
    <xf numFmtId="0" fontId="20" fillId="8" borderId="0" xfId="56" applyNumberFormat="1" applyFont="1" applyFill="1" applyBorder="1" applyAlignment="1" applyProtection="1">
      <alignment horizontal="center" vertical="center" wrapText="1"/>
    </xf>
    <xf numFmtId="49" fontId="20" fillId="8" borderId="7" xfId="56" applyNumberFormat="1" applyFont="1" applyFill="1" applyBorder="1" applyAlignment="1" applyProtection="1">
      <alignment horizontal="center" vertical="center" wrapText="1"/>
    </xf>
    <xf numFmtId="0" fontId="20" fillId="8" borderId="0" xfId="47" applyFont="1" applyFill="1" applyBorder="1" applyAlignment="1" applyProtection="1">
      <alignment horizontal="center" vertical="center" wrapText="1"/>
    </xf>
    <xf numFmtId="0" fontId="0" fillId="8" borderId="0" xfId="48" applyFont="1" applyFill="1" applyBorder="1" applyAlignment="1" applyProtection="1">
      <alignment horizontal="right" vertical="center" wrapText="1" indent="1"/>
    </xf>
    <xf numFmtId="0" fontId="28" fillId="10" borderId="9" xfId="48" applyFont="1" applyFill="1" applyBorder="1" applyAlignment="1" applyProtection="1">
      <alignment horizontal="center" vertical="center"/>
      <protection locked="0"/>
    </xf>
    <xf numFmtId="0" fontId="20" fillId="8" borderId="8" xfId="47" applyFont="1" applyFill="1" applyBorder="1" applyAlignment="1" applyProtection="1">
      <alignment horizontal="center" vertical="center" wrapText="1"/>
    </xf>
    <xf numFmtId="0" fontId="2" fillId="8" borderId="0" xfId="48" applyFont="1" applyFill="1" applyBorder="1" applyAlignment="1" applyProtection="1">
      <alignment horizontal="right" vertical="center" wrapText="1" indent="1"/>
    </xf>
    <xf numFmtId="49" fontId="2" fillId="8" borderId="6" xfId="48" applyNumberFormat="1" applyFont="1" applyFill="1" applyBorder="1" applyAlignment="1" applyProtection="1">
      <alignment horizontal="center" vertical="center" wrapText="1"/>
    </xf>
    <xf numFmtId="49" fontId="0" fillId="10" borderId="9" xfId="4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7" applyFont="1" applyFill="1" applyBorder="1" applyAlignment="1" applyProtection="1">
      <alignment vertical="center"/>
    </xf>
    <xf numFmtId="49" fontId="30" fillId="0" borderId="0" xfId="56" applyNumberFormat="1" applyFont="1" applyFill="1" applyBorder="1" applyAlignment="1" applyProtection="1">
      <alignment horizontal="left" vertical="center"/>
    </xf>
    <xf numFmtId="49" fontId="20" fillId="8" borderId="0" xfId="56" applyNumberFormat="1" applyFont="1" applyFill="1" applyBorder="1" applyAlignment="1" applyProtection="1">
      <alignment horizontal="center" vertical="center" wrapText="1"/>
    </xf>
    <xf numFmtId="49" fontId="0" fillId="8" borderId="0" xfId="48" applyNumberFormat="1" applyFont="1" applyFill="1" applyBorder="1" applyAlignment="1" applyProtection="1">
      <alignment horizontal="right" vertical="center" wrapText="1" indent="1"/>
    </xf>
    <xf numFmtId="49" fontId="0" fillId="9" borderId="6" xfId="48" applyNumberFormat="1" applyFont="1" applyFill="1" applyBorder="1" applyAlignment="1" applyProtection="1">
      <alignment horizontal="center" vertical="center" wrapText="1"/>
    </xf>
    <xf numFmtId="0" fontId="28" fillId="8" borderId="0" xfId="48" applyFont="1" applyFill="1" applyBorder="1" applyAlignment="1" applyProtection="1">
      <alignment horizontal="right" vertical="center" wrapText="1" indent="1"/>
    </xf>
    <xf numFmtId="0" fontId="29" fillId="0" borderId="0" xfId="57" applyNumberFormat="1" applyFont="1" applyFill="1" applyBorder="1" applyAlignment="1" applyProtection="1">
      <alignment horizontal="left" vertical="center"/>
    </xf>
    <xf numFmtId="0" fontId="28" fillId="8" borderId="0" xfId="43" applyNumberFormat="1" applyFont="1" applyFill="1" applyBorder="1" applyAlignment="1">
      <alignment vertical="center" wrapText="1"/>
    </xf>
    <xf numFmtId="49" fontId="34" fillId="9" borderId="6" xfId="48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13" borderId="15" xfId="0" applyFont="1" applyFill="1" applyBorder="1" applyAlignment="1" applyProtection="1">
      <alignment horizontal="center" vertical="top"/>
    </xf>
    <xf numFmtId="0" fontId="26" fillId="13" borderId="1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13" borderId="10" xfId="0" applyFont="1" applyFill="1" applyBorder="1" applyAlignment="1" applyProtection="1">
      <alignment horizontal="center" vertical="top"/>
    </xf>
    <xf numFmtId="0" fontId="26" fillId="13" borderId="16" xfId="0" applyFont="1" applyFill="1" applyBorder="1" applyAlignment="1" applyProtection="1">
      <alignment horizontal="left" vertical="center" indent="1"/>
    </xf>
    <xf numFmtId="0" fontId="1" fillId="7" borderId="0" xfId="38" applyFont="1" applyFill="1" applyProtection="1"/>
    <xf numFmtId="0" fontId="34" fillId="0" borderId="0" xfId="52" applyFont="1" applyAlignment="1" applyProtection="1">
      <alignment horizontal="left" vertical="center" indent="1"/>
    </xf>
    <xf numFmtId="0" fontId="2" fillId="0" borderId="0" xfId="45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0" borderId="6" xfId="48" applyFont="1" applyFill="1" applyBorder="1" applyAlignment="1" applyProtection="1">
      <alignment horizontal="center" vertical="center"/>
      <protection locked="0"/>
    </xf>
    <xf numFmtId="0" fontId="51" fillId="0" borderId="0" xfId="42"/>
    <xf numFmtId="49" fontId="51" fillId="0" borderId="0" xfId="42" applyNumberFormat="1"/>
    <xf numFmtId="0" fontId="0" fillId="12" borderId="6" xfId="49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52" fillId="0" borderId="7" xfId="37" applyFont="1" applyFill="1" applyBorder="1" applyAlignment="1" applyProtection="1">
      <alignment horizontal="center" vertical="center" wrapText="1"/>
    </xf>
    <xf numFmtId="49" fontId="50" fillId="0" borderId="0" xfId="52" applyNumberFormat="1" applyFont="1" applyAlignment="1" applyProtection="1">
      <alignment vertical="center"/>
    </xf>
    <xf numFmtId="49" fontId="52" fillId="0" borderId="0" xfId="37" applyNumberFormat="1" applyFont="1" applyAlignment="1" applyProtection="1">
      <alignment vertical="center"/>
    </xf>
    <xf numFmtId="49" fontId="50" fillId="0" borderId="0" xfId="47" applyNumberFormat="1" applyFont="1" applyAlignment="1" applyProtection="1">
      <alignment vertical="center" wrapText="1"/>
    </xf>
    <xf numFmtId="0" fontId="0" fillId="12" borderId="6" xfId="49" applyNumberFormat="1" applyFont="1" applyFill="1" applyBorder="1" applyAlignment="1" applyProtection="1">
      <alignment horizontal="center" vertical="center" wrapText="1"/>
    </xf>
    <xf numFmtId="49" fontId="34" fillId="8" borderId="9" xfId="37" applyFont="1" applyFill="1" applyBorder="1" applyAlignment="1">
      <alignment vertical="center" wrapText="1"/>
    </xf>
    <xf numFmtId="49" fontId="28" fillId="8" borderId="9" xfId="37" applyFont="1" applyFill="1" applyBorder="1" applyAlignment="1">
      <alignment vertical="center" wrapText="1"/>
    </xf>
    <xf numFmtId="49" fontId="28" fillId="8" borderId="9" xfId="37" applyFont="1" applyFill="1" applyBorder="1" applyAlignment="1">
      <alignment horizontal="left" vertical="center" wrapText="1"/>
    </xf>
    <xf numFmtId="168" fontId="34" fillId="9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3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 wrapText="1"/>
      <protection locked="0"/>
    </xf>
    <xf numFmtId="168" fontId="34" fillId="9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6" xfId="37" applyNumberFormat="1" applyFont="1" applyFill="1" applyBorder="1" applyAlignment="1" applyProtection="1">
      <alignment horizontal="right" vertical="center"/>
      <protection locked="0"/>
    </xf>
    <xf numFmtId="168" fontId="34" fillId="9" borderId="9" xfId="53" applyNumberFormat="1" applyFont="1" applyFill="1" applyBorder="1" applyAlignment="1" applyProtection="1">
      <alignment horizontal="right" vertical="center"/>
    </xf>
    <xf numFmtId="0" fontId="34" fillId="0" borderId="10" xfId="54" applyFont="1" applyBorder="1" applyAlignment="1" applyProtection="1">
      <alignment horizontal="center" vertical="center" wrapText="1"/>
    </xf>
    <xf numFmtId="0" fontId="34" fillId="0" borderId="6" xfId="54" applyFont="1" applyBorder="1" applyAlignment="1" applyProtection="1">
      <alignment horizontal="center" vertical="center" wrapText="1"/>
    </xf>
    <xf numFmtId="0" fontId="20" fillId="0" borderId="0" xfId="52" applyFont="1" applyAlignment="1" applyProtection="1">
      <alignment horizontal="center" vertical="center"/>
    </xf>
    <xf numFmtId="168" fontId="34" fillId="2" borderId="6" xfId="52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13" borderId="1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6" xfId="37" applyNumberFormat="1" applyFont="1" applyBorder="1" applyAlignment="1" applyProtection="1">
      <alignment vertical="center"/>
    </xf>
    <xf numFmtId="49" fontId="28" fillId="0" borderId="6" xfId="52" applyNumberFormat="1" applyFont="1" applyBorder="1" applyAlignment="1" applyProtection="1">
      <alignment vertical="center"/>
    </xf>
    <xf numFmtId="49" fontId="26" fillId="13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9" borderId="9" xfId="52" applyNumberFormat="1" applyFont="1" applyFill="1" applyBorder="1" applyAlignment="1" applyProtection="1">
      <alignment horizontal="right" vertical="center"/>
    </xf>
    <xf numFmtId="168" fontId="34" fillId="9" borderId="9" xfId="52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52" fillId="0" borderId="10" xfId="37" applyNumberFormat="1" applyFont="1" applyBorder="1" applyAlignment="1" applyProtection="1">
      <alignment vertical="center"/>
    </xf>
    <xf numFmtId="0" fontId="34" fillId="8" borderId="10" xfId="45" applyFont="1" applyFill="1" applyBorder="1" applyAlignment="1" applyProtection="1">
      <alignment horizontal="left" vertical="center"/>
    </xf>
    <xf numFmtId="49" fontId="52" fillId="0" borderId="0" xfId="37" applyFont="1" applyBorder="1" applyAlignment="1">
      <alignment horizontal="center" vertical="center" wrapText="1"/>
    </xf>
    <xf numFmtId="49" fontId="52" fillId="0" borderId="0" xfId="37" applyFont="1" applyBorder="1" applyAlignment="1" applyProtection="1">
      <alignment vertical="center"/>
    </xf>
    <xf numFmtId="0" fontId="52" fillId="0" borderId="0" xfId="52" applyFont="1" applyBorder="1" applyAlignment="1" applyProtection="1">
      <alignment vertical="center"/>
    </xf>
    <xf numFmtId="0" fontId="34" fillId="0" borderId="4" xfId="57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0" borderId="9" xfId="48" applyNumberFormat="1" applyFont="1" applyFill="1" applyBorder="1" applyAlignment="1" applyProtection="1">
      <alignment horizontal="center" vertical="center" wrapText="1"/>
      <protection locked="0"/>
    </xf>
    <xf numFmtId="0" fontId="53" fillId="8" borderId="0" xfId="45" applyFont="1" applyFill="1" applyBorder="1" applyAlignment="1" applyProtection="1">
      <alignment horizontal="center" vertical="center" wrapText="1"/>
    </xf>
    <xf numFmtId="49" fontId="28" fillId="2" borderId="6" xfId="45" applyNumberFormat="1" applyFont="1" applyFill="1" applyBorder="1" applyAlignment="1" applyProtection="1">
      <alignment horizontal="left" vertical="center" wrapText="1"/>
      <protection locked="0"/>
    </xf>
    <xf numFmtId="168" fontId="28" fillId="2" borderId="9" xfId="37" applyNumberFormat="1" applyFont="1" applyFill="1" applyBorder="1" applyAlignment="1" applyProtection="1">
      <alignment horizontal="right" vertical="center"/>
      <protection locked="0"/>
    </xf>
    <xf numFmtId="166" fontId="28" fillId="11" borderId="9" xfId="37" applyNumberFormat="1" applyFont="1" applyFill="1" applyBorder="1" applyAlignment="1" applyProtection="1">
      <alignment horizontal="right" vertical="center"/>
      <protection locked="0"/>
    </xf>
    <xf numFmtId="0" fontId="34" fillId="14" borderId="17" xfId="45" applyFont="1" applyFill="1" applyBorder="1" applyAlignment="1">
      <alignment horizontal="center" vertical="center"/>
    </xf>
    <xf numFmtId="0" fontId="34" fillId="8" borderId="6" xfId="48" applyFont="1" applyFill="1" applyBorder="1" applyAlignment="1" applyProtection="1">
      <alignment horizontal="center" vertical="center"/>
    </xf>
    <xf numFmtId="0" fontId="34" fillId="8" borderId="6" xfId="48" applyFont="1" applyFill="1" applyBorder="1" applyAlignment="1" applyProtection="1">
      <alignment horizontal="center" vertical="center" wrapText="1"/>
    </xf>
    <xf numFmtId="0" fontId="34" fillId="0" borderId="0" xfId="37" applyNumberFormat="1" applyFont="1" applyAlignment="1">
      <alignment horizontal="justify" vertical="center"/>
    </xf>
    <xf numFmtId="0" fontId="54" fillId="8" borderId="0" xfId="34" applyNumberFormat="1" applyFill="1" applyBorder="1" applyAlignment="1" applyProtection="1">
      <alignment horizontal="left" vertical="center" wrapText="1"/>
    </xf>
    <xf numFmtId="0" fontId="28" fillId="0" borderId="0" xfId="57" applyNumberFormat="1" applyFont="1" applyFill="1" applyBorder="1" applyAlignment="1" applyProtection="1">
      <alignment horizontal="left" vertical="top" wrapText="1"/>
    </xf>
    <xf numFmtId="0" fontId="54" fillId="0" borderId="0" xfId="34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 indent="1"/>
    </xf>
    <xf numFmtId="49" fontId="54" fillId="0" borderId="0" xfId="34" applyNumberFormat="1" applyBorder="1" applyProtection="1">
      <alignment vertical="top"/>
    </xf>
    <xf numFmtId="49" fontId="41" fillId="8" borderId="8" xfId="43" applyFont="1" applyFill="1" applyBorder="1" applyAlignment="1">
      <alignment horizontal="left" vertical="center"/>
    </xf>
    <xf numFmtId="49" fontId="41" fillId="8" borderId="0" xfId="43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top" indent="1"/>
    </xf>
    <xf numFmtId="0" fontId="42" fillId="0" borderId="0" xfId="43" applyNumberFormat="1" applyFont="1" applyFill="1" applyAlignment="1" applyProtection="1">
      <alignment horizontal="left" vertical="center" wrapText="1"/>
    </xf>
    <xf numFmtId="0" fontId="41" fillId="0" borderId="0" xfId="43" applyNumberFormat="1" applyFont="1" applyFill="1" applyAlignment="1" applyProtection="1">
      <alignment horizontal="left" vertical="center"/>
    </xf>
    <xf numFmtId="49" fontId="41" fillId="16" borderId="9" xfId="29" applyFont="1" applyFill="1" applyBorder="1" applyAlignment="1">
      <alignment horizontal="center" vertical="center" wrapText="1"/>
    </xf>
    <xf numFmtId="49" fontId="41" fillId="16" borderId="7" xfId="29" applyFont="1" applyFill="1" applyBorder="1" applyAlignment="1">
      <alignment horizontal="center" vertical="center" wrapText="1"/>
    </xf>
    <xf numFmtId="0" fontId="41" fillId="8" borderId="0" xfId="43" applyNumberFormat="1" applyFont="1" applyFill="1" applyBorder="1" applyAlignment="1" applyProtection="1">
      <alignment horizontal="justify" vertical="top" wrapText="1"/>
    </xf>
    <xf numFmtId="0" fontId="41" fillId="8" borderId="0" xfId="43" applyNumberFormat="1" applyFont="1" applyFill="1" applyBorder="1" applyAlignment="1">
      <alignment horizontal="justify" vertical="top" wrapText="1"/>
    </xf>
    <xf numFmtId="49" fontId="41" fillId="8" borderId="8" xfId="43" applyFont="1" applyFill="1" applyBorder="1" applyAlignment="1">
      <alignment horizontal="left" vertical="center" wrapText="1"/>
    </xf>
    <xf numFmtId="49" fontId="41" fillId="8" borderId="0" xfId="43" applyFont="1" applyFill="1" applyBorder="1" applyAlignment="1">
      <alignment horizontal="left" vertical="center" wrapText="1"/>
    </xf>
    <xf numFmtId="0" fontId="41" fillId="8" borderId="0" xfId="43" applyNumberFormat="1" applyFont="1" applyFill="1" applyBorder="1" applyAlignment="1">
      <alignment horizontal="justify" vertical="center" wrapText="1"/>
    </xf>
    <xf numFmtId="0" fontId="0" fillId="0" borderId="0" xfId="0">
      <alignment horizontal="left" vertical="center"/>
    </xf>
    <xf numFmtId="0" fontId="47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49" fontId="41" fillId="8" borderId="8" xfId="43" applyFont="1" applyFill="1" applyBorder="1" applyAlignment="1">
      <alignment vertical="center" wrapText="1"/>
    </xf>
    <xf numFmtId="49" fontId="41" fillId="8" borderId="0" xfId="43" applyFont="1" applyFill="1" applyBorder="1" applyAlignment="1">
      <alignment vertical="center" wrapText="1"/>
    </xf>
    <xf numFmtId="49" fontId="41" fillId="8" borderId="0" xfId="43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8" borderId="0" xfId="43" applyFont="1" applyFill="1" applyBorder="1" applyAlignment="1">
      <alignment horizontal="justify" vertical="justify" wrapText="1"/>
    </xf>
    <xf numFmtId="0" fontId="35" fillId="0" borderId="15" xfId="57" applyFont="1" applyBorder="1" applyAlignment="1">
      <alignment horizontal="center" vertical="center" wrapText="1"/>
    </xf>
    <xf numFmtId="0" fontId="20" fillId="0" borderId="19" xfId="52" applyFont="1" applyBorder="1" applyAlignment="1" applyProtection="1">
      <alignment horizontal="center" vertical="center"/>
    </xf>
    <xf numFmtId="0" fontId="20" fillId="0" borderId="0" xfId="52" applyFont="1" applyAlignment="1" applyProtection="1">
      <alignment horizontal="center" vertical="center"/>
    </xf>
    <xf numFmtId="0" fontId="20" fillId="0" borderId="12" xfId="52" applyNumberFormat="1" applyFont="1" applyBorder="1" applyAlignment="1" applyProtection="1">
      <alignment horizontal="center" vertical="center"/>
    </xf>
    <xf numFmtId="49" fontId="28" fillId="15" borderId="10" xfId="37" applyFont="1" applyFill="1" applyBorder="1" applyAlignment="1">
      <alignment horizontal="center" vertical="center"/>
    </xf>
    <xf numFmtId="49" fontId="28" fillId="15" borderId="15" xfId="37" applyFont="1" applyFill="1" applyBorder="1" applyAlignment="1">
      <alignment horizontal="center" vertical="center"/>
    </xf>
    <xf numFmtId="49" fontId="28" fillId="15" borderId="16" xfId="37" applyFont="1" applyFill="1" applyBorder="1" applyAlignment="1">
      <alignment horizontal="center" vertical="center"/>
    </xf>
    <xf numFmtId="0" fontId="35" fillId="0" borderId="7" xfId="57" applyFont="1" applyFill="1" applyBorder="1" applyAlignment="1" applyProtection="1">
      <alignment horizontal="left" vertical="center" wrapText="1"/>
    </xf>
    <xf numFmtId="0" fontId="28" fillId="0" borderId="5" xfId="52" applyFont="1" applyBorder="1" applyAlignment="1" applyProtection="1">
      <alignment horizontal="center" vertical="center" wrapText="1"/>
    </xf>
    <xf numFmtId="0" fontId="34" fillId="0" borderId="18" xfId="52" applyFont="1" applyBorder="1" applyAlignment="1" applyProtection="1">
      <alignment horizontal="center" vertical="center" wrapText="1"/>
    </xf>
    <xf numFmtId="0" fontId="34" fillId="0" borderId="9" xfId="54" applyFont="1" applyBorder="1" applyAlignment="1" applyProtection="1">
      <alignment horizontal="center" vertical="center" wrapText="1"/>
    </xf>
    <xf numFmtId="0" fontId="34" fillId="0" borderId="10" xfId="54" applyFont="1" applyBorder="1" applyAlignment="1" applyProtection="1">
      <alignment horizontal="center" vertical="center" wrapText="1"/>
    </xf>
    <xf numFmtId="0" fontId="34" fillId="0" borderId="5" xfId="54" applyFont="1" applyBorder="1" applyAlignment="1" applyProtection="1">
      <alignment horizontal="center" vertical="center" wrapText="1"/>
    </xf>
    <xf numFmtId="0" fontId="35" fillId="0" borderId="7" xfId="57" applyFont="1" applyBorder="1" applyAlignment="1">
      <alignment horizontal="left" vertical="center"/>
    </xf>
  </cellXfs>
  <cellStyles count="9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5" builtinId="30" hidden="1"/>
    <cellStyle name="20% - Акцент2" xfId="79" builtinId="34" hidden="1"/>
    <cellStyle name="20% - Акцент3" xfId="83" builtinId="38" hidden="1"/>
    <cellStyle name="20% - Акцент4" xfId="87" builtinId="42" hidden="1"/>
    <cellStyle name="20% - Акцент5" xfId="91" builtinId="46" hidden="1"/>
    <cellStyle name="20% - Акцент6" xfId="95" builtinId="50" hidden="1"/>
    <cellStyle name="40% - Акцент1" xfId="76" builtinId="31" hidden="1"/>
    <cellStyle name="40% - Акцент2" xfId="80" builtinId="35" hidden="1"/>
    <cellStyle name="40% - Акцент3" xfId="84" builtinId="39" hidden="1"/>
    <cellStyle name="40% - Акцент4" xfId="88" builtinId="43" hidden="1"/>
    <cellStyle name="40% - Акцент5" xfId="92" builtinId="47" hidden="1"/>
    <cellStyle name="40% - Акцент6" xfId="96" builtinId="51" hidden="1"/>
    <cellStyle name="60% - Акцент1" xfId="77" builtinId="32" hidden="1"/>
    <cellStyle name="60% - Акцент2" xfId="81" builtinId="36" hidden="1"/>
    <cellStyle name="60% - Акцент3" xfId="85" builtinId="40" hidden="1"/>
    <cellStyle name="60% - Акцент4" xfId="89" builtinId="44" hidden="1"/>
    <cellStyle name="60% - Акцент5" xfId="93" builtinId="48" hidden="1"/>
    <cellStyle name="60% - Акцент6" xfId="97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4" builtinId="29" hidden="1"/>
    <cellStyle name="Акцент2" xfId="78" builtinId="33" hidden="1"/>
    <cellStyle name="Акцент3" xfId="82" builtinId="37" hidden="1"/>
    <cellStyle name="Акцент4" xfId="86" builtinId="41" hidden="1"/>
    <cellStyle name="Акцент5" xfId="90" builtinId="45" hidden="1"/>
    <cellStyle name="Акцент6" xfId="94" builtinId="49" hidden="1"/>
    <cellStyle name="Ввод " xfId="30" builtinId="20" customBuiltin="1"/>
    <cellStyle name="Вывод" xfId="66" builtinId="21" hidden="1"/>
    <cellStyle name="Вычисление" xfId="67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Заголовок" xfId="35"/>
    <cellStyle name="Заголовок 1" xfId="59" builtinId="16" hidden="1"/>
    <cellStyle name="Заголовок 2" xfId="60" builtinId="17" hidden="1"/>
    <cellStyle name="Заголовок 3" xfId="61" builtinId="18" hidden="1"/>
    <cellStyle name="Заголовок 4" xfId="62" builtinId="19" hidden="1"/>
    <cellStyle name="ЗаголовокСтолбца" xfId="36"/>
    <cellStyle name="Итог" xfId="73" builtinId="25" hidden="1"/>
    <cellStyle name="Контрольная ячейка" xfId="69" builtinId="23" hidden="1"/>
    <cellStyle name="Название" xfId="58" builtinId="15" hidden="1"/>
    <cellStyle name="Нейтральный" xfId="65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42"/>
    <cellStyle name="Обычный 3 3 2" xfId="43"/>
    <cellStyle name="Обычный_46EE(v6.1.1)" xfId="44"/>
    <cellStyle name="Обычный_MINENERGO.340.PRIL79(v0.1)" xfId="45"/>
    <cellStyle name="Обычный_PASSPORT.TEPLO.PROIZV.2016(v1.0)" xfId="46"/>
    <cellStyle name="Обычный_PRIL1.ELECTR" xfId="47"/>
    <cellStyle name="Обычный_SIMPLE_1_massive2" xfId="48"/>
    <cellStyle name="Обычный_ЖКУ_проект3" xfId="49"/>
    <cellStyle name="Обычный_Мониторинг инвестиций" xfId="50"/>
    <cellStyle name="Обычный_Полезный отпуск электроэнергии и мощности, реализуемой по нерегулируемым ценам" xfId="51"/>
    <cellStyle name="Обычный_Полезный отпуск электроэнергии и мощности, реализуемой по регулируемым ценам" xfId="52"/>
    <cellStyle name="Обычный_Продажа" xfId="53"/>
    <cellStyle name="Обычный_Сведения об отпуске (передаче) электроэнергии потребителям распределительными сетевыми организациями" xfId="54"/>
    <cellStyle name="Обычный_Стандарт(v0.3)" xfId="55"/>
    <cellStyle name="Обычный_форма 1 водопровод для орг_CALC.KV.4.78(v1.0)" xfId="56"/>
    <cellStyle name="Обычный_Шаблон по источникам для Модуля Реестр (2)" xfId="57"/>
    <cellStyle name="Плохой" xfId="64" builtinId="27" hidden="1"/>
    <cellStyle name="Пояснение" xfId="72" builtinId="53" hidden="1"/>
    <cellStyle name="Примечание" xfId="71" builtinId="10" hidden="1"/>
    <cellStyle name="Связанная ячейка" xfId="68" builtinId="24" hidden="1"/>
    <cellStyle name="Текст предупреждения" xfId="70" builtinId="11" hidden="1"/>
    <cellStyle name="Хороший" xfId="63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8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8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38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383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384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384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384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384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384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384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38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38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384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384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385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385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385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385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385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385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385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/>
          </a:extLst>
        </xdr:cNvPr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>
          <a:extLst>
            <a:ext uri="{FF2B5EF4-FFF2-40B4-BE49-F238E27FC236}"/>
          </a:extLst>
        </xdr:cNvPr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36897" name="Группа 12"/>
        <xdr:cNvGrpSpPr>
          <a:grpSpLocks/>
        </xdr:cNvGrpSpPr>
      </xdr:nvGrpSpPr>
      <xdr:grpSpPr bwMode="auto">
        <a:xfrm>
          <a:off x="180975" y="68580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>
            <a:extLst>
              <a:ext uri="{FF2B5EF4-FFF2-40B4-BE49-F238E27FC236}"/>
            </a:extLst>
          </xdr:cNvPr>
          <xdr:cNvSpPr txBox="1"/>
        </xdr:nvSpPr>
        <xdr:spPr>
          <a:xfrm>
            <a:off x="8029572" y="1543049"/>
            <a:ext cx="4511049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/>
            </a:extLst>
          </xdr:cNvPr>
          <xdr:cNvSpPr txBox="1"/>
        </xdr:nvSpPr>
        <xdr:spPr>
          <a:xfrm>
            <a:off x="12595080" y="1543049"/>
            <a:ext cx="266850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38100</xdr:colOff>
      <xdr:row>15</xdr:row>
      <xdr:rowOff>57150</xdr:rowOff>
    </xdr:from>
    <xdr:to>
      <xdr:col>5</xdr:col>
      <xdr:colOff>1095375</xdr:colOff>
      <xdr:row>22</xdr:row>
      <xdr:rowOff>85725</xdr:rowOff>
    </xdr:to>
    <xdr:grpSp>
      <xdr:nvGrpSpPr>
        <xdr:cNvPr id="336898" name="Группа 10"/>
        <xdr:cNvGrpSpPr>
          <a:grpSpLocks/>
        </xdr:cNvGrpSpPr>
      </xdr:nvGrpSpPr>
      <xdr:grpSpPr bwMode="auto">
        <a:xfrm>
          <a:off x="219075" y="1647825"/>
          <a:ext cx="1685925" cy="1038225"/>
          <a:chOff x="13888293" y="2943225"/>
          <a:chExt cx="2224239" cy="1057275"/>
        </a:xfrm>
      </xdr:grpSpPr>
      <xdr:grpSp>
        <xdr:nvGrpSpPr>
          <xdr:cNvPr id="336901" name="Группа 5"/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>
              <a:extLst>
                <a:ext uri="{FF2B5EF4-FFF2-40B4-BE49-F238E27FC236}"/>
              </a:extLst>
            </xdr:cNvPr>
            <xdr:cNvSpPr txBox="1"/>
          </xdr:nvSpPr>
          <xdr:spPr>
            <a:xfrm>
              <a:off x="10469507" y="2728956"/>
              <a:ext cx="1650793" cy="261894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/>
              </a:extLst>
            </xdr:cNvPr>
            <xdr:cNvSpPr txBox="1"/>
          </xdr:nvSpPr>
          <xdr:spPr>
            <a:xfrm>
              <a:off x="10420229" y="2156669"/>
              <a:ext cx="1737029" cy="601386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/>
            </a:extLst>
          </xdr:cNvPr>
          <xdr:cNvSpPr txBox="1"/>
        </xdr:nvSpPr>
        <xdr:spPr>
          <a:xfrm>
            <a:off x="13888293" y="2943225"/>
            <a:ext cx="2224239" cy="261894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>
          <a:extLst>
            <a:ext uri="{FF2B5EF4-FFF2-40B4-BE49-F238E27FC236}"/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uglova/Downloads/&#1087;&#1086;&#1089;&#1090;&#1091;&#1087;&#1083;&#1077;&#1085;&#1080;&#1077;%20&#1080;%20&#1088;&#1072;&#1089;&#1087;&#1088;&#1077;&#1076;&#1077;&#1083;&#1077;&#1085;&#1080;&#1077;%20&#1069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 год  "/>
      <sheetName val="2020 год "/>
      <sheetName val="2019 год "/>
      <sheetName val="2018 год "/>
      <sheetName val="2017 год"/>
      <sheetName val="2016 год  "/>
      <sheetName val="2015 год  "/>
      <sheetName val="2014 год  "/>
      <sheetName val="2013 год "/>
      <sheetName val="2012 год"/>
      <sheetName val="2011 год"/>
    </sheetNames>
    <sheetDataSet>
      <sheetData sheetId="0">
        <row r="27">
          <cell r="D27">
            <v>2180</v>
          </cell>
          <cell r="E27">
            <v>196352</v>
          </cell>
          <cell r="J27">
            <v>69255</v>
          </cell>
          <cell r="Q27">
            <v>22057.2670669</v>
          </cell>
          <cell r="S27">
            <v>2420511.9518410997</v>
          </cell>
          <cell r="W27">
            <v>2800365.9999999995</v>
          </cell>
        </row>
        <row r="29">
          <cell r="D29">
            <v>56520</v>
          </cell>
          <cell r="E29">
            <v>26640</v>
          </cell>
          <cell r="Q29">
            <v>6849.7810920000002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C118"/>
  <sheetViews>
    <sheetView showGridLines="0" zoomScaleNormal="100" workbookViewId="0">
      <selection activeCell="AG16" sqref="AG16"/>
    </sheetView>
  </sheetViews>
  <sheetFormatPr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1886</v>
      </c>
    </row>
    <row r="2" spans="1:29" ht="16.5" customHeight="1">
      <c r="B2" s="277" t="str">
        <f>"Код шаблона: " &amp; GetCode()</f>
        <v>Код шаблона: 46EP.STX</v>
      </c>
      <c r="C2" s="277"/>
      <c r="D2" s="277"/>
      <c r="E2" s="277"/>
      <c r="F2" s="277"/>
      <c r="G2" s="277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78" t="str">
        <f>"Версия " &amp; GetVersion()</f>
        <v>Версия 1.0</v>
      </c>
      <c r="C3" s="278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79" t="s">
        <v>215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1" t="s">
        <v>36</v>
      </c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137"/>
      <c r="Z7" s="134"/>
    </row>
    <row r="8" spans="1:29" ht="15" customHeight="1">
      <c r="A8" s="38"/>
      <c r="B8" s="134"/>
      <c r="C8" s="135"/>
      <c r="D8" s="136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137"/>
      <c r="Z8" s="134"/>
    </row>
    <row r="9" spans="1:29" ht="15" customHeight="1">
      <c r="A9" s="38"/>
      <c r="B9" s="134"/>
      <c r="C9" s="135"/>
      <c r="D9" s="136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137"/>
      <c r="Z9" s="134"/>
    </row>
    <row r="10" spans="1:29" ht="10.5" customHeight="1">
      <c r="A10" s="38"/>
      <c r="B10" s="134"/>
      <c r="C10" s="135"/>
      <c r="D10" s="136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137"/>
      <c r="Z10" s="134"/>
    </row>
    <row r="11" spans="1:29" ht="27" customHeight="1">
      <c r="A11" s="38"/>
      <c r="B11" s="134"/>
      <c r="C11" s="135"/>
      <c r="D11" s="136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137"/>
      <c r="Z11" s="134"/>
    </row>
    <row r="12" spans="1:29" ht="12" customHeight="1">
      <c r="A12" s="38"/>
      <c r="B12" s="134"/>
      <c r="C12" s="135"/>
      <c r="D12" s="136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137"/>
      <c r="Z12" s="134"/>
    </row>
    <row r="13" spans="1:29" ht="38.25" customHeight="1">
      <c r="A13" s="38"/>
      <c r="B13" s="134"/>
      <c r="C13" s="135"/>
      <c r="D13" s="136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138"/>
      <c r="Z13" s="134"/>
    </row>
    <row r="14" spans="1:29" ht="15" customHeight="1">
      <c r="A14" s="38"/>
      <c r="B14" s="134"/>
      <c r="C14" s="135"/>
      <c r="D14" s="136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137"/>
      <c r="Z14" s="134"/>
    </row>
    <row r="15" spans="1:29" ht="15">
      <c r="A15" s="38"/>
      <c r="B15" s="134"/>
      <c r="C15" s="135"/>
      <c r="D15" s="136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137"/>
      <c r="Z15" s="134"/>
    </row>
    <row r="16" spans="1:29" ht="15">
      <c r="A16" s="38"/>
      <c r="B16" s="134"/>
      <c r="C16" s="135"/>
      <c r="D16" s="136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137"/>
      <c r="Z16" s="134"/>
    </row>
    <row r="17" spans="1:26" ht="15" customHeight="1">
      <c r="A17" s="38"/>
      <c r="B17" s="134"/>
      <c r="C17" s="135"/>
      <c r="D17" s="136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137"/>
      <c r="Z17" s="134"/>
    </row>
    <row r="18" spans="1:26" ht="15">
      <c r="A18" s="38"/>
      <c r="B18" s="134"/>
      <c r="C18" s="135"/>
      <c r="D18" s="136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137"/>
      <c r="Z18" s="134"/>
    </row>
    <row r="19" spans="1:26" ht="59.25" customHeight="1">
      <c r="A19" s="38"/>
      <c r="B19" s="134"/>
      <c r="C19" s="135"/>
      <c r="D19" s="139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1887</v>
      </c>
      <c r="F21" s="289" t="s">
        <v>1888</v>
      </c>
      <c r="G21" s="290"/>
      <c r="H21" s="290"/>
      <c r="I21" s="290"/>
      <c r="J21" s="290"/>
      <c r="K21" s="290"/>
      <c r="L21" s="290"/>
      <c r="M21" s="290"/>
      <c r="N21" s="39"/>
      <c r="O21" s="141" t="s">
        <v>1887</v>
      </c>
      <c r="P21" s="283" t="s">
        <v>1901</v>
      </c>
      <c r="Q21" s="284"/>
      <c r="R21" s="284"/>
      <c r="S21" s="284"/>
      <c r="T21" s="284"/>
      <c r="U21" s="284"/>
      <c r="V21" s="284"/>
      <c r="W21" s="284"/>
      <c r="X21" s="284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1887</v>
      </c>
      <c r="F22" s="289" t="s">
        <v>1889</v>
      </c>
      <c r="G22" s="290"/>
      <c r="H22" s="290"/>
      <c r="I22" s="290"/>
      <c r="J22" s="290"/>
      <c r="K22" s="290"/>
      <c r="L22" s="290"/>
      <c r="M22" s="290"/>
      <c r="N22" s="39"/>
      <c r="O22" s="142" t="s">
        <v>1887</v>
      </c>
      <c r="P22" s="283" t="s">
        <v>1890</v>
      </c>
      <c r="Q22" s="284"/>
      <c r="R22" s="284"/>
      <c r="S22" s="284"/>
      <c r="T22" s="284"/>
      <c r="U22" s="284"/>
      <c r="V22" s="284"/>
      <c r="W22" s="284"/>
      <c r="X22" s="284"/>
      <c r="Y22" s="137"/>
      <c r="Z22" s="134"/>
    </row>
    <row r="23" spans="1:26" ht="14.25" hidden="1" customHeight="1">
      <c r="A23" s="38"/>
      <c r="B23" s="134"/>
      <c r="C23" s="135"/>
      <c r="D23" s="136"/>
      <c r="E23" s="224" t="s">
        <v>1887</v>
      </c>
      <c r="F23" s="274" t="s">
        <v>213</v>
      </c>
      <c r="G23" s="275"/>
      <c r="H23" s="275"/>
      <c r="I23" s="275"/>
      <c r="J23" s="275"/>
      <c r="K23" s="275"/>
      <c r="L23" s="275"/>
      <c r="M23" s="275"/>
      <c r="N23" s="275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5" t="s">
        <v>37</v>
      </c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137"/>
      <c r="Z35" s="134"/>
    </row>
    <row r="36" spans="1:26" ht="38.25" hidden="1" customHeight="1">
      <c r="A36" s="38"/>
      <c r="B36" s="134"/>
      <c r="C36" s="135"/>
      <c r="D36" s="136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137"/>
      <c r="Z36" s="134"/>
    </row>
    <row r="37" spans="1:26" ht="9.75" hidden="1" customHeight="1">
      <c r="A37" s="38"/>
      <c r="B37" s="134"/>
      <c r="C37" s="135"/>
      <c r="D37" s="136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137"/>
      <c r="Z37" s="134"/>
    </row>
    <row r="38" spans="1:26" ht="51" hidden="1" customHeight="1">
      <c r="A38" s="38"/>
      <c r="B38" s="134"/>
      <c r="C38" s="135"/>
      <c r="D38" s="136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137"/>
      <c r="Z38" s="134"/>
    </row>
    <row r="39" spans="1:26" ht="15" hidden="1" customHeight="1">
      <c r="A39" s="38"/>
      <c r="B39" s="134"/>
      <c r="C39" s="135"/>
      <c r="D39" s="136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137"/>
      <c r="Z39" s="134"/>
    </row>
    <row r="40" spans="1:26" ht="12" hidden="1" customHeight="1">
      <c r="A40" s="38"/>
      <c r="B40" s="134"/>
      <c r="C40" s="135"/>
      <c r="D40" s="136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137"/>
      <c r="Z40" s="134"/>
    </row>
    <row r="41" spans="1:26" ht="38.25" hidden="1" customHeight="1">
      <c r="A41" s="38"/>
      <c r="B41" s="134"/>
      <c r="C41" s="135"/>
      <c r="D41" s="136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37"/>
      <c r="Z41" s="134"/>
    </row>
    <row r="42" spans="1:26" ht="15" hidden="1">
      <c r="A42" s="38"/>
      <c r="B42" s="134"/>
      <c r="C42" s="135"/>
      <c r="D42" s="136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37"/>
      <c r="Z42" s="134"/>
    </row>
    <row r="43" spans="1:26" ht="15" hidden="1">
      <c r="A43" s="38"/>
      <c r="B43" s="134"/>
      <c r="C43" s="135"/>
      <c r="D43" s="136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37"/>
      <c r="Z43" s="134"/>
    </row>
    <row r="44" spans="1:26" ht="33.75" hidden="1" customHeight="1">
      <c r="A44" s="38"/>
      <c r="B44" s="134"/>
      <c r="C44" s="135"/>
      <c r="D44" s="139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37"/>
      <c r="Z44" s="134"/>
    </row>
    <row r="45" spans="1:26" ht="15" hidden="1">
      <c r="A45" s="38"/>
      <c r="B45" s="134"/>
      <c r="C45" s="135"/>
      <c r="D45" s="139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37"/>
      <c r="Z45" s="134"/>
    </row>
    <row r="46" spans="1:26" ht="24" hidden="1" customHeight="1">
      <c r="A46" s="38"/>
      <c r="B46" s="134"/>
      <c r="C46" s="135"/>
      <c r="D46" s="136"/>
      <c r="E46" s="282" t="s">
        <v>1891</v>
      </c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137"/>
      <c r="Z46" s="134"/>
    </row>
    <row r="47" spans="1:26" ht="37.5" hidden="1" customHeight="1">
      <c r="A47" s="38"/>
      <c r="B47" s="134"/>
      <c r="C47" s="135"/>
      <c r="D47" s="136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137"/>
      <c r="Z47" s="134"/>
    </row>
    <row r="48" spans="1:26" ht="24" hidden="1" customHeight="1">
      <c r="A48" s="38"/>
      <c r="B48" s="134"/>
      <c r="C48" s="135"/>
      <c r="D48" s="136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137"/>
      <c r="Z48" s="134"/>
    </row>
    <row r="49" spans="1:26" ht="51" hidden="1" customHeight="1">
      <c r="A49" s="38"/>
      <c r="B49" s="134"/>
      <c r="C49" s="135"/>
      <c r="D49" s="136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137"/>
      <c r="Z49" s="134"/>
    </row>
    <row r="50" spans="1:26" ht="15" hidden="1">
      <c r="A50" s="38"/>
      <c r="B50" s="134"/>
      <c r="C50" s="135"/>
      <c r="D50" s="136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137"/>
      <c r="Z50" s="134"/>
    </row>
    <row r="51" spans="1:26" ht="15" hidden="1">
      <c r="A51" s="38"/>
      <c r="B51" s="134"/>
      <c r="C51" s="135"/>
      <c r="D51" s="136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137"/>
      <c r="Z51" s="134"/>
    </row>
    <row r="52" spans="1:26" ht="15" hidden="1">
      <c r="A52" s="38"/>
      <c r="B52" s="134"/>
      <c r="C52" s="135"/>
      <c r="D52" s="136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137"/>
      <c r="Z52" s="134"/>
    </row>
    <row r="53" spans="1:26" ht="15" hidden="1">
      <c r="A53" s="38"/>
      <c r="B53" s="134"/>
      <c r="C53" s="135"/>
      <c r="D53" s="136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137"/>
      <c r="Z53" s="134"/>
    </row>
    <row r="54" spans="1:26" ht="15" hidden="1">
      <c r="A54" s="38"/>
      <c r="B54" s="134"/>
      <c r="C54" s="135"/>
      <c r="D54" s="136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137"/>
      <c r="Z54" s="134"/>
    </row>
    <row r="55" spans="1:26" ht="15" hidden="1">
      <c r="A55" s="38"/>
      <c r="B55" s="134"/>
      <c r="C55" s="135"/>
      <c r="D55" s="136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137"/>
      <c r="Z55" s="134"/>
    </row>
    <row r="56" spans="1:26" ht="25.5" hidden="1" customHeight="1">
      <c r="A56" s="38"/>
      <c r="B56" s="134"/>
      <c r="C56" s="135"/>
      <c r="D56" s="139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137"/>
      <c r="Z56" s="134"/>
    </row>
    <row r="57" spans="1:26" ht="15" hidden="1">
      <c r="A57" s="38"/>
      <c r="B57" s="134"/>
      <c r="C57" s="135"/>
      <c r="D57" s="139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137"/>
      <c r="Z57" s="134"/>
    </row>
    <row r="58" spans="1:26" ht="15" hidden="1" customHeight="1">
      <c r="A58" s="38"/>
      <c r="B58" s="134"/>
      <c r="C58" s="135"/>
      <c r="D58" s="136"/>
      <c r="E58" s="161"/>
      <c r="F58" s="16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37"/>
      <c r="Z58" s="134"/>
    </row>
    <row r="59" spans="1:26" ht="15" hidden="1" customHeight="1">
      <c r="A59" s="38"/>
      <c r="B59" s="134"/>
      <c r="C59" s="135"/>
      <c r="D59" s="136"/>
      <c r="E59" s="276" t="s">
        <v>8</v>
      </c>
      <c r="F59" s="276"/>
      <c r="G59" s="276"/>
      <c r="H59" s="276"/>
      <c r="I59" s="276"/>
      <c r="J59" s="276"/>
      <c r="K59" s="271" t="s">
        <v>5</v>
      </c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137"/>
      <c r="Z59" s="134"/>
    </row>
    <row r="60" spans="1:26" ht="15" hidden="1" customHeight="1">
      <c r="A60" s="38"/>
      <c r="B60" s="134"/>
      <c r="C60" s="135"/>
      <c r="D60" s="136"/>
      <c r="E60" s="272" t="s">
        <v>1867</v>
      </c>
      <c r="F60" s="272"/>
      <c r="G60" s="272"/>
      <c r="H60" s="272"/>
      <c r="I60" s="272"/>
      <c r="J60" s="272"/>
      <c r="K60" s="271" t="s">
        <v>7</v>
      </c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137"/>
      <c r="Z60" s="134"/>
    </row>
    <row r="61" spans="1:26" ht="15" hidden="1">
      <c r="A61" s="38"/>
      <c r="B61" s="134"/>
      <c r="C61" s="135"/>
      <c r="D61" s="136"/>
      <c r="E61" s="41"/>
      <c r="F61" s="159"/>
      <c r="G61" s="42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5" t="s">
        <v>38</v>
      </c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37"/>
      <c r="Z70" s="134"/>
    </row>
    <row r="71" spans="1:26" ht="12" hidden="1" customHeight="1">
      <c r="A71" s="38"/>
      <c r="B71" s="134"/>
      <c r="C71" s="135"/>
      <c r="D71" s="136"/>
      <c r="E71" s="273" t="s">
        <v>1875</v>
      </c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137"/>
      <c r="Z71" s="134"/>
    </row>
    <row r="72" spans="1:26" ht="7.5" hidden="1" customHeight="1">
      <c r="A72" s="38"/>
      <c r="B72" s="134"/>
      <c r="C72" s="135"/>
      <c r="D72" s="136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137"/>
      <c r="Z72" s="134"/>
    </row>
    <row r="73" spans="1:26" ht="15" hidden="1">
      <c r="A73" s="38"/>
      <c r="B73" s="134"/>
      <c r="C73" s="135"/>
      <c r="D73" s="136"/>
      <c r="E73" s="270" t="s">
        <v>39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37"/>
      <c r="Z73" s="134"/>
    </row>
    <row r="74" spans="1:26" ht="15" hidden="1">
      <c r="A74" s="38"/>
      <c r="B74" s="134"/>
      <c r="C74" s="135"/>
      <c r="D74" s="136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37"/>
      <c r="Z74" s="134"/>
    </row>
    <row r="75" spans="1:26" ht="4.5" hidden="1" customHeight="1">
      <c r="A75" s="38"/>
      <c r="B75" s="134"/>
      <c r="C75" s="135"/>
      <c r="D75" s="136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137"/>
      <c r="Z75" s="134"/>
    </row>
    <row r="76" spans="1:26" ht="15" hidden="1">
      <c r="A76" s="38"/>
      <c r="B76" s="134"/>
      <c r="C76" s="135"/>
      <c r="D76" s="136"/>
      <c r="E76" s="195" t="s">
        <v>40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37"/>
      <c r="Z76" s="134"/>
    </row>
    <row r="77" spans="1:26" ht="15" hidden="1">
      <c r="A77" s="38"/>
      <c r="B77" s="134"/>
      <c r="C77" s="135"/>
      <c r="D77" s="136"/>
      <c r="E77" s="269" t="s">
        <v>41</v>
      </c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37"/>
      <c r="Z77" s="134"/>
    </row>
    <row r="78" spans="1:26" ht="15" hidden="1">
      <c r="A78" s="38"/>
      <c r="B78" s="134"/>
      <c r="C78" s="135"/>
      <c r="D78" s="136"/>
      <c r="E78" s="65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37"/>
      <c r="Z78" s="134"/>
    </row>
    <row r="79" spans="1:26" ht="15" hidden="1">
      <c r="A79" s="38"/>
      <c r="B79" s="134"/>
      <c r="C79" s="135"/>
      <c r="D79" s="136"/>
      <c r="E79" s="195" t="s">
        <v>42</v>
      </c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37"/>
      <c r="Z79" s="134"/>
    </row>
    <row r="80" spans="1:26" ht="15" hidden="1">
      <c r="A80" s="38"/>
      <c r="B80" s="134"/>
      <c r="C80" s="135"/>
      <c r="D80" s="136"/>
      <c r="E80" s="269" t="s">
        <v>43</v>
      </c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137"/>
      <c r="Z80" s="134"/>
    </row>
    <row r="81" spans="1:26" ht="15" hidden="1">
      <c r="A81" s="38"/>
      <c r="B81" s="134"/>
      <c r="C81" s="135"/>
      <c r="D81" s="136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137"/>
      <c r="Z81" s="134"/>
    </row>
    <row r="82" spans="1:26" ht="15" hidden="1">
      <c r="A82" s="38"/>
      <c r="B82" s="134"/>
      <c r="C82" s="135"/>
      <c r="D82" s="136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137"/>
      <c r="Z82" s="134"/>
    </row>
    <row r="83" spans="1:26" ht="15" hidden="1">
      <c r="A83" s="38"/>
      <c r="B83" s="134"/>
      <c r="C83" s="135"/>
      <c r="D83" s="136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92"/>
      <c r="F86" s="292"/>
      <c r="G86" s="292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37"/>
      <c r="Z86" s="134"/>
    </row>
    <row r="87" spans="1:26" ht="15" hidden="1" customHeight="1">
      <c r="A87" s="38"/>
      <c r="B87" s="134"/>
      <c r="C87" s="135"/>
      <c r="D87" s="136"/>
      <c r="E87" s="272" t="s">
        <v>6</v>
      </c>
      <c r="F87" s="272"/>
      <c r="G87" s="272"/>
      <c r="H87" s="272"/>
      <c r="I87" s="272"/>
      <c r="J87" s="272"/>
      <c r="K87" s="271" t="s">
        <v>14</v>
      </c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137"/>
      <c r="Z87" s="134"/>
    </row>
    <row r="88" spans="1:26" ht="15" hidden="1" customHeight="1">
      <c r="A88" s="38"/>
      <c r="B88" s="134"/>
      <c r="C88" s="135"/>
      <c r="D88" s="136"/>
      <c r="E88" s="293"/>
      <c r="F88" s="293"/>
      <c r="G88" s="293"/>
      <c r="H88" s="293"/>
      <c r="I88" s="293"/>
      <c r="J88" s="293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137"/>
      <c r="Z88" s="134"/>
    </row>
    <row r="89" spans="1:26" ht="15" hidden="1" customHeight="1">
      <c r="A89" s="38"/>
      <c r="B89" s="134"/>
      <c r="C89" s="135"/>
      <c r="D89" s="136"/>
      <c r="E89" s="288" t="s">
        <v>15</v>
      </c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137"/>
      <c r="Z89" s="134"/>
    </row>
    <row r="90" spans="1:26" ht="15" hidden="1">
      <c r="A90" s="38"/>
      <c r="B90" s="134"/>
      <c r="C90" s="135"/>
      <c r="D90" s="136"/>
      <c r="E90" s="272" t="s">
        <v>16</v>
      </c>
      <c r="F90" s="272"/>
      <c r="G90" s="272"/>
      <c r="H90" s="272"/>
      <c r="I90" s="272"/>
      <c r="J90" s="272"/>
      <c r="K90" s="287" t="s">
        <v>22</v>
      </c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137"/>
      <c r="Z90" s="134"/>
    </row>
    <row r="91" spans="1:26" ht="15" hidden="1">
      <c r="A91" s="38"/>
      <c r="B91" s="134"/>
      <c r="C91" s="135"/>
      <c r="D91" s="136"/>
      <c r="E91" s="272" t="s">
        <v>17</v>
      </c>
      <c r="F91" s="272"/>
      <c r="G91" s="272"/>
      <c r="H91" s="272"/>
      <c r="I91" s="272"/>
      <c r="J91" s="272"/>
      <c r="K91" s="286" t="s">
        <v>23</v>
      </c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2" t="s">
        <v>16</v>
      </c>
      <c r="F93" s="272"/>
      <c r="G93" s="272"/>
      <c r="H93" s="272"/>
      <c r="I93" s="272"/>
      <c r="J93" s="272"/>
      <c r="K93" s="287" t="s">
        <v>199</v>
      </c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137"/>
      <c r="Z93" s="134"/>
    </row>
    <row r="94" spans="1:26" ht="15" hidden="1">
      <c r="A94" s="38"/>
      <c r="B94" s="134"/>
      <c r="C94" s="135"/>
      <c r="D94" s="136"/>
      <c r="E94" s="272" t="s">
        <v>17</v>
      </c>
      <c r="F94" s="272"/>
      <c r="G94" s="272"/>
      <c r="H94" s="272"/>
      <c r="I94" s="272"/>
      <c r="J94" s="272"/>
      <c r="K94" s="286" t="s">
        <v>200</v>
      </c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95" t="s">
        <v>1892</v>
      </c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91" t="s">
        <v>1893</v>
      </c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44"/>
      <c r="U105" s="39"/>
      <c r="V105" s="39"/>
      <c r="W105" s="39"/>
      <c r="X105" s="39"/>
      <c r="Y105" s="137"/>
      <c r="Z105" s="134"/>
      <c r="AA105" s="33" t="s">
        <v>1894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91" t="s">
        <v>1895</v>
      </c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ink="1"/>
  <mergeCells count="41">
    <mergeCell ref="K93:X93"/>
    <mergeCell ref="K94:X94"/>
    <mergeCell ref="E93:J93"/>
    <mergeCell ref="F105:S105"/>
    <mergeCell ref="E94:J94"/>
    <mergeCell ref="F21:M21"/>
    <mergeCell ref="P21:X21"/>
    <mergeCell ref="F22:M22"/>
    <mergeCell ref="F107:X107"/>
    <mergeCell ref="E86:G86"/>
    <mergeCell ref="E82:X82"/>
    <mergeCell ref="E88:J88"/>
    <mergeCell ref="K88:X88"/>
    <mergeCell ref="E103:X103"/>
    <mergeCell ref="E91:J91"/>
    <mergeCell ref="K91:X91"/>
    <mergeCell ref="E83:X83"/>
    <mergeCell ref="E87:J87"/>
    <mergeCell ref="K87:X87"/>
    <mergeCell ref="E90:J90"/>
    <mergeCell ref="K90:X90"/>
    <mergeCell ref="E89:X89"/>
    <mergeCell ref="F23:N23"/>
    <mergeCell ref="E40:X40"/>
    <mergeCell ref="E59:J59"/>
    <mergeCell ref="B2:G2"/>
    <mergeCell ref="B3:C3"/>
    <mergeCell ref="B5:Y5"/>
    <mergeCell ref="E7:X19"/>
    <mergeCell ref="E46:X57"/>
    <mergeCell ref="P22:X22"/>
    <mergeCell ref="E35:X39"/>
    <mergeCell ref="E81:X81"/>
    <mergeCell ref="E80:X80"/>
    <mergeCell ref="E77:X77"/>
    <mergeCell ref="E73:X75"/>
    <mergeCell ref="K59:X59"/>
    <mergeCell ref="E60:J60"/>
    <mergeCell ref="K60:X60"/>
    <mergeCell ref="E72:X72"/>
    <mergeCell ref="E71:X71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3338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  <pageSetUpPr fitToPage="1"/>
  </sheetPr>
  <dimension ref="A1:E77"/>
  <sheetViews>
    <sheetView showGridLines="0" showRowColHeaders="0" topLeftCell="B1" zoomScaleNormal="100" workbookViewId="0">
      <selection activeCell="C26" sqref="C26"/>
    </sheetView>
  </sheetViews>
  <sheetFormatPr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216</v>
      </c>
      <c r="B2" s="29" t="s">
        <v>1724</v>
      </c>
      <c r="C2" s="30" t="s">
        <v>1725</v>
      </c>
      <c r="D2" s="31" t="s">
        <v>1726</v>
      </c>
      <c r="E2" s="19"/>
    </row>
    <row r="3" spans="1:5">
      <c r="B3" s="259">
        <v>43510.832268518519</v>
      </c>
      <c r="C3" s="20" t="s">
        <v>384</v>
      </c>
      <c r="D3" s="22" t="s">
        <v>385</v>
      </c>
    </row>
    <row r="4" spans="1:5">
      <c r="B4" s="259">
        <v>43510.832291666666</v>
      </c>
      <c r="C4" s="20" t="s">
        <v>389</v>
      </c>
      <c r="D4" s="22" t="s">
        <v>385</v>
      </c>
    </row>
    <row r="5" spans="1:5">
      <c r="B5" s="259">
        <v>43515.906990740739</v>
      </c>
      <c r="C5" s="20" t="s">
        <v>384</v>
      </c>
      <c r="D5" s="22" t="s">
        <v>385</v>
      </c>
    </row>
    <row r="6" spans="1:5">
      <c r="B6" s="259">
        <v>43515.907002314816</v>
      </c>
      <c r="C6" s="20" t="s">
        <v>389</v>
      </c>
      <c r="D6" s="22" t="s">
        <v>385</v>
      </c>
    </row>
    <row r="7" spans="1:5">
      <c r="B7" s="259">
        <v>43515.908043981479</v>
      </c>
      <c r="C7" s="20" t="s">
        <v>384</v>
      </c>
      <c r="D7" s="22" t="s">
        <v>385</v>
      </c>
    </row>
    <row r="8" spans="1:5">
      <c r="B8" s="259">
        <v>43515.908067129632</v>
      </c>
      <c r="C8" s="20" t="s">
        <v>389</v>
      </c>
      <c r="D8" s="22" t="s">
        <v>385</v>
      </c>
    </row>
    <row r="9" spans="1:5">
      <c r="B9" s="259">
        <v>43515.908622685187</v>
      </c>
      <c r="C9" s="20" t="s">
        <v>384</v>
      </c>
      <c r="D9" s="22" t="s">
        <v>385</v>
      </c>
    </row>
    <row r="10" spans="1:5">
      <c r="B10" s="259">
        <v>43515.908634259256</v>
      </c>
      <c r="C10" s="20" t="s">
        <v>389</v>
      </c>
      <c r="D10" s="22" t="s">
        <v>385</v>
      </c>
    </row>
    <row r="11" spans="1:5">
      <c r="B11" s="259">
        <v>43516.801921296297</v>
      </c>
      <c r="C11" s="20" t="s">
        <v>384</v>
      </c>
      <c r="D11" s="22" t="s">
        <v>385</v>
      </c>
    </row>
    <row r="12" spans="1:5">
      <c r="B12" s="259">
        <v>43516.801932870374</v>
      </c>
      <c r="C12" s="20" t="s">
        <v>389</v>
      </c>
      <c r="D12" s="22" t="s">
        <v>385</v>
      </c>
    </row>
    <row r="13" spans="1:5">
      <c r="B13" s="259">
        <v>43543.903263888889</v>
      </c>
      <c r="C13" s="20" t="s">
        <v>384</v>
      </c>
      <c r="D13" s="22" t="s">
        <v>385</v>
      </c>
    </row>
    <row r="14" spans="1:5">
      <c r="B14" s="259">
        <v>43543.903275462966</v>
      </c>
      <c r="C14" s="20" t="s">
        <v>389</v>
      </c>
      <c r="D14" s="22" t="s">
        <v>385</v>
      </c>
    </row>
    <row r="15" spans="1:5">
      <c r="B15" s="259">
        <v>43544.912534722222</v>
      </c>
      <c r="C15" s="20" t="s">
        <v>384</v>
      </c>
      <c r="D15" s="22" t="s">
        <v>385</v>
      </c>
    </row>
    <row r="16" spans="1:5">
      <c r="B16" s="259">
        <v>43544.912557870368</v>
      </c>
      <c r="C16" s="20" t="s">
        <v>389</v>
      </c>
      <c r="D16" s="22" t="s">
        <v>385</v>
      </c>
    </row>
    <row r="17" spans="2:4">
      <c r="B17" s="259">
        <v>43576.86246527778</v>
      </c>
      <c r="C17" s="20" t="s">
        <v>384</v>
      </c>
      <c r="D17" s="22" t="s">
        <v>385</v>
      </c>
    </row>
    <row r="18" spans="2:4">
      <c r="B18" s="259">
        <v>43576.862476851849</v>
      </c>
      <c r="C18" s="20" t="s">
        <v>389</v>
      </c>
      <c r="D18" s="22" t="s">
        <v>385</v>
      </c>
    </row>
    <row r="19" spans="2:4">
      <c r="B19" s="259">
        <v>43605.877708333333</v>
      </c>
      <c r="C19" s="20" t="s">
        <v>384</v>
      </c>
      <c r="D19" s="22" t="s">
        <v>385</v>
      </c>
    </row>
    <row r="20" spans="2:4">
      <c r="B20" s="259">
        <v>43605.87771990741</v>
      </c>
      <c r="C20" s="20" t="s">
        <v>389</v>
      </c>
      <c r="D20" s="22" t="s">
        <v>385</v>
      </c>
    </row>
    <row r="21" spans="2:4">
      <c r="B21" s="259">
        <v>43640.827291666668</v>
      </c>
      <c r="C21" s="20" t="s">
        <v>384</v>
      </c>
      <c r="D21" s="22" t="s">
        <v>385</v>
      </c>
    </row>
    <row r="22" spans="2:4">
      <c r="B22" s="259">
        <v>43640.827303240738</v>
      </c>
      <c r="C22" s="20" t="s">
        <v>389</v>
      </c>
      <c r="D22" s="22" t="s">
        <v>385</v>
      </c>
    </row>
    <row r="23" spans="2:4">
      <c r="B23" s="259">
        <v>43665.760439814818</v>
      </c>
      <c r="C23" s="20" t="s">
        <v>384</v>
      </c>
      <c r="D23" s="22" t="s">
        <v>385</v>
      </c>
    </row>
    <row r="24" spans="2:4">
      <c r="B24" s="259">
        <v>43665.760451388887</v>
      </c>
      <c r="C24" s="20" t="s">
        <v>389</v>
      </c>
      <c r="D24" s="22" t="s">
        <v>385</v>
      </c>
    </row>
    <row r="25" spans="2:4">
      <c r="B25" s="259">
        <v>43699.900335648148</v>
      </c>
      <c r="C25" s="20" t="s">
        <v>384</v>
      </c>
      <c r="D25" s="22" t="s">
        <v>385</v>
      </c>
    </row>
    <row r="26" spans="2:4">
      <c r="B26" s="259">
        <v>43699.900347222225</v>
      </c>
      <c r="C26" s="20" t="s">
        <v>389</v>
      </c>
      <c r="D26" s="22" t="s">
        <v>385</v>
      </c>
    </row>
    <row r="27" spans="2:4">
      <c r="B27" s="259">
        <v>43730.727465277778</v>
      </c>
      <c r="C27" s="20" t="s">
        <v>384</v>
      </c>
      <c r="D27" s="22" t="s">
        <v>385</v>
      </c>
    </row>
    <row r="28" spans="2:4">
      <c r="B28" s="259">
        <v>43730.727488425924</v>
      </c>
      <c r="C28" s="20" t="s">
        <v>389</v>
      </c>
      <c r="D28" s="22" t="s">
        <v>385</v>
      </c>
    </row>
    <row r="29" spans="2:4">
      <c r="B29" s="259">
        <v>43759.771192129629</v>
      </c>
      <c r="C29" s="20" t="s">
        <v>384</v>
      </c>
      <c r="D29" s="22" t="s">
        <v>385</v>
      </c>
    </row>
    <row r="30" spans="2:4">
      <c r="B30" s="259">
        <v>43759.771215277775</v>
      </c>
      <c r="C30" s="20" t="s">
        <v>389</v>
      </c>
      <c r="D30" s="22" t="s">
        <v>385</v>
      </c>
    </row>
    <row r="31" spans="2:4">
      <c r="B31" s="259">
        <v>43885.805509259262</v>
      </c>
      <c r="C31" s="20" t="s">
        <v>384</v>
      </c>
      <c r="D31" s="22" t="s">
        <v>385</v>
      </c>
    </row>
    <row r="32" spans="2:4">
      <c r="B32" s="259">
        <v>43885.805532407408</v>
      </c>
      <c r="C32" s="20" t="s">
        <v>389</v>
      </c>
      <c r="D32" s="22" t="s">
        <v>385</v>
      </c>
    </row>
    <row r="33" spans="2:4">
      <c r="B33" s="259">
        <v>43908.876979166664</v>
      </c>
      <c r="C33" s="20" t="s">
        <v>384</v>
      </c>
      <c r="D33" s="22" t="s">
        <v>385</v>
      </c>
    </row>
    <row r="34" spans="2:4">
      <c r="B34" s="259">
        <v>43908.877002314817</v>
      </c>
      <c r="C34" s="20" t="s">
        <v>389</v>
      </c>
      <c r="D34" s="22" t="s">
        <v>385</v>
      </c>
    </row>
    <row r="35" spans="2:4">
      <c r="B35" s="259">
        <v>43942.844340277778</v>
      </c>
      <c r="C35" s="20" t="s">
        <v>384</v>
      </c>
      <c r="D35" s="22" t="s">
        <v>385</v>
      </c>
    </row>
    <row r="36" spans="2:4">
      <c r="B36" s="259">
        <v>43942.844351851854</v>
      </c>
      <c r="C36" s="20" t="s">
        <v>389</v>
      </c>
      <c r="D36" s="22" t="s">
        <v>385</v>
      </c>
    </row>
    <row r="37" spans="2:4">
      <c r="B37" s="259">
        <v>43970.839224537034</v>
      </c>
      <c r="C37" s="20" t="s">
        <v>384</v>
      </c>
      <c r="D37" s="22" t="s">
        <v>385</v>
      </c>
    </row>
    <row r="38" spans="2:4">
      <c r="B38" s="259">
        <v>43970.839259259257</v>
      </c>
      <c r="C38" s="20" t="s">
        <v>389</v>
      </c>
      <c r="D38" s="22" t="s">
        <v>385</v>
      </c>
    </row>
    <row r="39" spans="2:4">
      <c r="B39" s="259">
        <v>44000.825856481482</v>
      </c>
      <c r="C39" s="20" t="s">
        <v>384</v>
      </c>
      <c r="D39" s="22" t="s">
        <v>385</v>
      </c>
    </row>
    <row r="40" spans="2:4">
      <c r="B40" s="259">
        <v>44000.825902777775</v>
      </c>
      <c r="C40" s="20" t="s">
        <v>389</v>
      </c>
      <c r="D40" s="22" t="s">
        <v>385</v>
      </c>
    </row>
    <row r="41" spans="2:4">
      <c r="B41" s="259">
        <v>44092.511342592596</v>
      </c>
      <c r="C41" s="20" t="s">
        <v>384</v>
      </c>
      <c r="D41" s="22" t="s">
        <v>385</v>
      </c>
    </row>
    <row r="42" spans="2:4">
      <c r="B42" s="259">
        <v>44092.511365740742</v>
      </c>
      <c r="C42" s="20" t="s">
        <v>389</v>
      </c>
      <c r="D42" s="22" t="s">
        <v>385</v>
      </c>
    </row>
    <row r="43" spans="2:4">
      <c r="B43" s="259">
        <v>44094.463726851849</v>
      </c>
      <c r="C43" s="20" t="s">
        <v>384</v>
      </c>
      <c r="D43" s="22" t="s">
        <v>385</v>
      </c>
    </row>
    <row r="44" spans="2:4">
      <c r="B44" s="259">
        <v>44094.463750000003</v>
      </c>
      <c r="C44" s="20" t="s">
        <v>389</v>
      </c>
      <c r="D44" s="22" t="s">
        <v>385</v>
      </c>
    </row>
    <row r="45" spans="2:4">
      <c r="B45" s="259">
        <v>44128.55804398148</v>
      </c>
      <c r="C45" s="20" t="s">
        <v>384</v>
      </c>
      <c r="D45" s="22" t="s">
        <v>385</v>
      </c>
    </row>
    <row r="46" spans="2:4">
      <c r="B46" s="259">
        <v>44128.558055555557</v>
      </c>
      <c r="C46" s="20" t="s">
        <v>389</v>
      </c>
      <c r="D46" s="22" t="s">
        <v>385</v>
      </c>
    </row>
    <row r="47" spans="2:4">
      <c r="B47" s="259">
        <v>44128.566828703704</v>
      </c>
      <c r="C47" s="20" t="s">
        <v>384</v>
      </c>
      <c r="D47" s="22" t="s">
        <v>385</v>
      </c>
    </row>
    <row r="48" spans="2:4">
      <c r="B48" s="259">
        <v>44128.566840277781</v>
      </c>
      <c r="C48" s="20" t="s">
        <v>389</v>
      </c>
      <c r="D48" s="22" t="s">
        <v>385</v>
      </c>
    </row>
    <row r="49" spans="2:4">
      <c r="B49" s="259">
        <v>44154.389062499999</v>
      </c>
      <c r="C49" s="20" t="s">
        <v>384</v>
      </c>
      <c r="D49" s="22" t="s">
        <v>385</v>
      </c>
    </row>
    <row r="50" spans="2:4">
      <c r="B50" s="259">
        <v>44154.389155092591</v>
      </c>
      <c r="C50" s="20" t="s">
        <v>389</v>
      </c>
      <c r="D50" s="22" t="s">
        <v>385</v>
      </c>
    </row>
    <row r="51" spans="2:4">
      <c r="B51" s="259">
        <v>44154.402777777781</v>
      </c>
      <c r="C51" s="20" t="s">
        <v>384</v>
      </c>
      <c r="D51" s="22" t="s">
        <v>385</v>
      </c>
    </row>
    <row r="52" spans="2:4">
      <c r="B52" s="259">
        <v>44154.402789351851</v>
      </c>
      <c r="C52" s="20" t="s">
        <v>389</v>
      </c>
      <c r="D52" s="22" t="s">
        <v>385</v>
      </c>
    </row>
    <row r="53" spans="2:4">
      <c r="B53" s="259">
        <v>44182.645474537036</v>
      </c>
      <c r="C53" s="20" t="s">
        <v>384</v>
      </c>
      <c r="D53" s="22" t="s">
        <v>385</v>
      </c>
    </row>
    <row r="54" spans="2:4">
      <c r="B54" s="259">
        <v>44182.65525462963</v>
      </c>
      <c r="C54" s="20" t="s">
        <v>384</v>
      </c>
      <c r="D54" s="22" t="s">
        <v>385</v>
      </c>
    </row>
    <row r="55" spans="2:4">
      <c r="B55" s="259">
        <v>44182.655266203707</v>
      </c>
      <c r="C55" s="20" t="s">
        <v>389</v>
      </c>
      <c r="D55" s="22" t="s">
        <v>385</v>
      </c>
    </row>
    <row r="56" spans="2:4">
      <c r="B56" s="259">
        <v>44216.556168981479</v>
      </c>
      <c r="C56" s="20" t="s">
        <v>384</v>
      </c>
      <c r="D56" s="22" t="s">
        <v>385</v>
      </c>
    </row>
    <row r="57" spans="2:4">
      <c r="B57" s="259">
        <v>44216.556192129632</v>
      </c>
      <c r="C57" s="20" t="s">
        <v>389</v>
      </c>
      <c r="D57" s="22" t="s">
        <v>385</v>
      </c>
    </row>
    <row r="58" spans="2:4">
      <c r="B58" s="259">
        <v>44216.645740740743</v>
      </c>
      <c r="C58" s="20" t="s">
        <v>384</v>
      </c>
      <c r="D58" s="22" t="s">
        <v>385</v>
      </c>
    </row>
    <row r="59" spans="2:4">
      <c r="B59" s="259">
        <v>44216.645798611113</v>
      </c>
      <c r="C59" s="20" t="s">
        <v>389</v>
      </c>
      <c r="D59" s="22" t="s">
        <v>385</v>
      </c>
    </row>
    <row r="60" spans="2:4">
      <c r="B60" s="259">
        <v>44244.534895833334</v>
      </c>
      <c r="C60" s="20" t="s">
        <v>384</v>
      </c>
      <c r="D60" s="22" t="s">
        <v>385</v>
      </c>
    </row>
    <row r="61" spans="2:4">
      <c r="B61" s="259">
        <v>44244.534918981481</v>
      </c>
      <c r="C61" s="20" t="s">
        <v>389</v>
      </c>
      <c r="D61" s="22" t="s">
        <v>385</v>
      </c>
    </row>
    <row r="62" spans="2:4">
      <c r="B62" s="259">
        <v>44272.522974537038</v>
      </c>
      <c r="C62" s="20" t="s">
        <v>384</v>
      </c>
      <c r="D62" s="22" t="s">
        <v>385</v>
      </c>
    </row>
    <row r="63" spans="2:4">
      <c r="B63" s="259">
        <v>44272.523009259261</v>
      </c>
      <c r="C63" s="20" t="s">
        <v>389</v>
      </c>
      <c r="D63" s="22" t="s">
        <v>385</v>
      </c>
    </row>
    <row r="64" spans="2:4">
      <c r="B64" s="259">
        <v>44272.54109953704</v>
      </c>
      <c r="C64" s="20" t="s">
        <v>384</v>
      </c>
      <c r="D64" s="22" t="s">
        <v>385</v>
      </c>
    </row>
    <row r="65" spans="2:4">
      <c r="B65" s="259">
        <v>44272.541134259256</v>
      </c>
      <c r="C65" s="20" t="s">
        <v>389</v>
      </c>
      <c r="D65" s="22" t="s">
        <v>385</v>
      </c>
    </row>
    <row r="66" spans="2:4">
      <c r="B66" s="259">
        <v>44272.714375000003</v>
      </c>
      <c r="C66" s="20" t="s">
        <v>384</v>
      </c>
      <c r="D66" s="22" t="s">
        <v>385</v>
      </c>
    </row>
    <row r="67" spans="2:4">
      <c r="B67" s="259">
        <v>44272.714386574073</v>
      </c>
      <c r="C67" s="20" t="s">
        <v>389</v>
      </c>
      <c r="D67" s="22" t="s">
        <v>385</v>
      </c>
    </row>
    <row r="68" spans="2:4">
      <c r="B68" s="259">
        <v>44272.720370370371</v>
      </c>
      <c r="C68" s="20" t="s">
        <v>384</v>
      </c>
      <c r="D68" s="22" t="s">
        <v>385</v>
      </c>
    </row>
    <row r="69" spans="2:4">
      <c r="B69" s="259">
        <v>44272.720381944448</v>
      </c>
      <c r="C69" s="20" t="s">
        <v>389</v>
      </c>
      <c r="D69" s="22" t="s">
        <v>385</v>
      </c>
    </row>
    <row r="70" spans="2:4">
      <c r="B70" s="259">
        <v>44289.545115740744</v>
      </c>
      <c r="C70" s="20" t="s">
        <v>384</v>
      </c>
      <c r="D70" s="22" t="s">
        <v>385</v>
      </c>
    </row>
    <row r="71" spans="2:4">
      <c r="B71" s="259">
        <v>44289.545127314814</v>
      </c>
      <c r="C71" s="20" t="s">
        <v>389</v>
      </c>
      <c r="D71" s="22" t="s">
        <v>385</v>
      </c>
    </row>
    <row r="72" spans="2:4">
      <c r="B72" s="259">
        <v>44306.800949074073</v>
      </c>
      <c r="C72" s="20" t="s">
        <v>384</v>
      </c>
      <c r="D72" s="22" t="s">
        <v>385</v>
      </c>
    </row>
    <row r="73" spans="2:4">
      <c r="B73" s="259">
        <v>44306.800995370373</v>
      </c>
      <c r="C73" s="20" t="s">
        <v>389</v>
      </c>
      <c r="D73" s="22" t="s">
        <v>385</v>
      </c>
    </row>
    <row r="74" spans="2:4">
      <c r="B74" s="259">
        <v>44336.858611111114</v>
      </c>
      <c r="C74" s="20" t="s">
        <v>384</v>
      </c>
      <c r="D74" s="22" t="s">
        <v>385</v>
      </c>
    </row>
    <row r="75" spans="2:4">
      <c r="B75" s="259">
        <v>44336.85864583333</v>
      </c>
      <c r="C75" s="20" t="s">
        <v>389</v>
      </c>
      <c r="D75" s="22" t="s">
        <v>385</v>
      </c>
    </row>
    <row r="76" spans="2:4">
      <c r="B76" s="259">
        <v>44369.794039351851</v>
      </c>
      <c r="C76" s="20" t="s">
        <v>384</v>
      </c>
      <c r="D76" s="22" t="s">
        <v>385</v>
      </c>
    </row>
    <row r="77" spans="2:4">
      <c r="B77" s="259">
        <v>44369.794062499997</v>
      </c>
      <c r="C77" s="20" t="s">
        <v>389</v>
      </c>
      <c r="D77" s="22" t="s">
        <v>385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ws_01">
    <tabColor indexed="31"/>
  </sheetPr>
  <dimension ref="A1:J60"/>
  <sheetViews>
    <sheetView showGridLines="0" topLeftCell="D19" zoomScaleNormal="100" workbookViewId="0">
      <selection activeCell="G13" sqref="G13"/>
    </sheetView>
  </sheetViews>
  <sheetFormatPr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str">
        <f ca="1">version</f>
        <v>Версия 1.0</v>
      </c>
      <c r="H7" s="90"/>
    </row>
    <row r="8" spans="1:10" ht="26.25" customHeight="1">
      <c r="D8" s="91"/>
      <c r="E8" s="296" t="s">
        <v>1913</v>
      </c>
      <c r="F8" s="296"/>
      <c r="G8" s="296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1863</v>
      </c>
      <c r="G10" s="97" t="s">
        <v>1799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1885</v>
      </c>
      <c r="H11" s="104"/>
      <c r="I11" s="105"/>
      <c r="J11" s="105"/>
    </row>
    <row r="12" spans="1:10" ht="15" customHeight="1">
      <c r="D12" s="101"/>
      <c r="E12" s="101"/>
      <c r="F12" s="96" t="s">
        <v>1882</v>
      </c>
      <c r="G12" s="106">
        <v>2021</v>
      </c>
      <c r="H12" s="107"/>
      <c r="I12" s="105"/>
      <c r="J12" s="108"/>
    </row>
    <row r="13" spans="1:10" ht="15" customHeight="1">
      <c r="D13" s="101"/>
      <c r="E13" s="101"/>
      <c r="F13" s="96" t="s">
        <v>1883</v>
      </c>
      <c r="G13" s="106" t="s">
        <v>1843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20.100000000000001" customHeight="1">
      <c r="C15" s="114"/>
      <c r="D15" s="101"/>
      <c r="E15" s="101"/>
      <c r="F15" s="96" t="s">
        <v>1727</v>
      </c>
      <c r="G15" s="166" t="s">
        <v>1191</v>
      </c>
      <c r="H15" s="116"/>
      <c r="I15" s="176"/>
      <c r="J15" s="223" t="s">
        <v>1190</v>
      </c>
    </row>
    <row r="16" spans="1:10" ht="20.100000000000001" customHeight="1">
      <c r="D16" s="101"/>
      <c r="E16" s="101"/>
      <c r="F16" s="96" t="s">
        <v>1825</v>
      </c>
      <c r="G16" s="115" t="s">
        <v>1192</v>
      </c>
      <c r="H16" s="117"/>
      <c r="I16" s="113"/>
    </row>
    <row r="17" spans="1:9" ht="20.100000000000001" customHeight="1">
      <c r="D17" s="101"/>
      <c r="E17" s="101"/>
      <c r="F17" s="96" t="s">
        <v>1826</v>
      </c>
      <c r="G17" s="115" t="s">
        <v>1282</v>
      </c>
      <c r="H17" s="117"/>
      <c r="I17" s="113"/>
    </row>
    <row r="18" spans="1:9" ht="20.100000000000001" customHeight="1">
      <c r="D18" s="101"/>
      <c r="E18" s="101"/>
      <c r="F18" s="96" t="s">
        <v>1829</v>
      </c>
      <c r="G18" s="115" t="s">
        <v>1129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0" customFormat="1" ht="15" customHeight="1">
      <c r="A20" s="167"/>
      <c r="B20" s="168"/>
      <c r="C20" s="169"/>
      <c r="D20" s="179"/>
      <c r="E20" s="179"/>
      <c r="F20" s="183" t="s">
        <v>27</v>
      </c>
      <c r="G20" s="184" t="s">
        <v>28</v>
      </c>
      <c r="H20" s="185"/>
    </row>
    <row r="21" spans="1:9" s="170" customFormat="1" ht="24.75" hidden="1" customHeight="1">
      <c r="A21" s="167"/>
      <c r="B21" s="168"/>
      <c r="C21" s="169"/>
      <c r="D21" s="179"/>
      <c r="E21" s="179"/>
      <c r="F21" s="186" t="s">
        <v>29</v>
      </c>
      <c r="G21" s="187"/>
      <c r="H21" s="182"/>
    </row>
    <row r="22" spans="1:9" s="170" customFormat="1" ht="3" customHeight="1">
      <c r="A22" s="167"/>
      <c r="B22" s="168"/>
      <c r="C22" s="169"/>
      <c r="D22" s="179"/>
      <c r="E22" s="179"/>
      <c r="F22" s="180"/>
      <c r="G22" s="181"/>
      <c r="H22" s="182"/>
    </row>
    <row r="23" spans="1:9" s="170" customFormat="1" ht="15" customHeight="1">
      <c r="A23" s="167"/>
      <c r="B23" s="168"/>
      <c r="C23" s="169"/>
      <c r="D23" s="179"/>
      <c r="E23" s="179"/>
      <c r="F23" s="183" t="s">
        <v>30</v>
      </c>
      <c r="G23" s="188" t="s">
        <v>1570</v>
      </c>
      <c r="H23" s="185"/>
    </row>
    <row r="24" spans="1:9" s="170" customFormat="1" ht="3" customHeight="1">
      <c r="A24" s="167"/>
      <c r="B24" s="168"/>
      <c r="C24" s="169"/>
      <c r="D24" s="179"/>
      <c r="E24" s="179"/>
      <c r="F24" s="186"/>
      <c r="G24" s="181"/>
      <c r="H24" s="182"/>
    </row>
    <row r="25" spans="1:9" s="170" customFormat="1" ht="15" customHeight="1">
      <c r="A25" s="167"/>
      <c r="B25" s="168"/>
      <c r="C25" s="169"/>
      <c r="D25" s="179"/>
      <c r="E25" s="179"/>
      <c r="F25" s="183" t="s">
        <v>31</v>
      </c>
      <c r="G25" s="188" t="s">
        <v>1571</v>
      </c>
      <c r="H25" s="185"/>
    </row>
    <row r="26" spans="1:9" s="170" customFormat="1" ht="3" customHeight="1">
      <c r="A26" s="167"/>
      <c r="B26" s="168"/>
      <c r="C26" s="169"/>
      <c r="D26" s="179"/>
      <c r="E26" s="179"/>
      <c r="F26" s="186"/>
      <c r="G26" s="181"/>
      <c r="H26" s="182"/>
    </row>
    <row r="27" spans="1:9" ht="20.100000000000001" customHeight="1">
      <c r="D27" s="101"/>
      <c r="E27" s="101"/>
      <c r="F27" s="96" t="s">
        <v>1854</v>
      </c>
      <c r="G27" s="119" t="s">
        <v>1049</v>
      </c>
      <c r="H27" s="117"/>
      <c r="I27" s="113"/>
    </row>
    <row r="28" spans="1:9" ht="20.100000000000001" customHeight="1">
      <c r="D28" s="101"/>
      <c r="E28" s="101"/>
      <c r="F28" s="96" t="s">
        <v>1855</v>
      </c>
      <c r="G28" s="119" t="s">
        <v>1049</v>
      </c>
      <c r="H28" s="117"/>
      <c r="I28" s="113"/>
    </row>
    <row r="29" spans="1:9" ht="20.100000000000001" customHeight="1">
      <c r="D29" s="101"/>
      <c r="E29" s="101"/>
      <c r="F29" s="96" t="s">
        <v>1856</v>
      </c>
      <c r="G29" s="197" t="s">
        <v>1050</v>
      </c>
      <c r="H29" s="117"/>
      <c r="I29" s="113"/>
    </row>
    <row r="30" spans="1:9" s="170" customFormat="1" ht="3" customHeight="1">
      <c r="A30" s="167"/>
      <c r="B30" s="168"/>
      <c r="C30" s="169"/>
      <c r="D30" s="179"/>
      <c r="E30" s="179"/>
      <c r="F30" s="186"/>
      <c r="G30" s="181"/>
      <c r="H30" s="182"/>
    </row>
    <row r="31" spans="1:9" s="170" customFormat="1" ht="15" customHeight="1">
      <c r="A31" s="167"/>
      <c r="B31" s="168"/>
      <c r="C31" s="169"/>
      <c r="D31" s="179"/>
      <c r="E31" s="179"/>
      <c r="F31" s="183" t="s">
        <v>187</v>
      </c>
      <c r="G31" s="215" t="s">
        <v>13</v>
      </c>
      <c r="H31" s="185"/>
    </row>
    <row r="32" spans="1:9" s="170" customFormat="1" ht="3" customHeight="1">
      <c r="A32" s="167"/>
      <c r="B32" s="168"/>
      <c r="C32" s="169"/>
      <c r="D32" s="179"/>
      <c r="E32" s="179"/>
      <c r="F32" s="186"/>
      <c r="G32" s="181"/>
      <c r="H32" s="182"/>
    </row>
    <row r="33" spans="1:9" s="170" customFormat="1" ht="15" customHeight="1">
      <c r="A33" s="167"/>
      <c r="B33" s="168"/>
      <c r="C33" s="169"/>
      <c r="D33" s="179"/>
      <c r="E33" s="179"/>
      <c r="F33" s="183" t="s">
        <v>188</v>
      </c>
      <c r="G33" s="215" t="s">
        <v>12</v>
      </c>
      <c r="H33" s="185"/>
    </row>
    <row r="34" spans="1:9">
      <c r="D34" s="101"/>
      <c r="E34" s="101"/>
      <c r="F34" s="96"/>
      <c r="G34" s="120" t="s">
        <v>1857</v>
      </c>
      <c r="H34" s="104"/>
      <c r="I34" s="113"/>
    </row>
    <row r="35" spans="1:9" ht="15" customHeight="1">
      <c r="A35" s="121"/>
      <c r="D35" s="93"/>
      <c r="E35" s="93"/>
      <c r="F35" s="96" t="s">
        <v>1858</v>
      </c>
      <c r="G35" s="260" t="s">
        <v>1581</v>
      </c>
      <c r="H35" s="117"/>
      <c r="I35" s="92"/>
    </row>
    <row r="36" spans="1:9" ht="15" customHeight="1">
      <c r="A36" s="121"/>
      <c r="D36" s="93"/>
      <c r="E36" s="93"/>
      <c r="F36" s="96" t="s">
        <v>1859</v>
      </c>
      <c r="G36" s="260" t="s">
        <v>1580</v>
      </c>
      <c r="H36" s="117"/>
      <c r="I36" s="92"/>
    </row>
    <row r="37" spans="1:9">
      <c r="A37" s="121"/>
      <c r="D37" s="93"/>
      <c r="E37" s="93"/>
      <c r="F37" s="96"/>
      <c r="G37" s="120" t="s">
        <v>1860</v>
      </c>
      <c r="H37" s="104"/>
      <c r="I37" s="92"/>
    </row>
    <row r="38" spans="1:9" ht="15" customHeight="1">
      <c r="A38" s="121"/>
      <c r="D38" s="93"/>
      <c r="E38" s="93"/>
      <c r="F38" s="122" t="s">
        <v>1864</v>
      </c>
      <c r="G38" s="260" t="s">
        <v>1572</v>
      </c>
      <c r="H38" s="117"/>
      <c r="I38" s="92"/>
    </row>
    <row r="39" spans="1:9" ht="15" customHeight="1">
      <c r="A39" s="121"/>
      <c r="D39" s="93"/>
      <c r="E39" s="93"/>
      <c r="F39" s="122" t="s">
        <v>1865</v>
      </c>
      <c r="G39" s="260" t="s">
        <v>1573</v>
      </c>
      <c r="H39" s="117"/>
      <c r="I39" s="92"/>
    </row>
    <row r="40" spans="1:9">
      <c r="A40" s="121"/>
      <c r="D40" s="93"/>
      <c r="E40" s="93"/>
      <c r="F40" s="96"/>
      <c r="G40" s="120" t="s">
        <v>1861</v>
      </c>
      <c r="H40" s="104"/>
      <c r="I40" s="92"/>
    </row>
    <row r="41" spans="1:9" ht="15" customHeight="1">
      <c r="A41" s="121"/>
      <c r="D41" s="93"/>
      <c r="E41" s="93"/>
      <c r="F41" s="122" t="s">
        <v>1864</v>
      </c>
      <c r="G41" s="260" t="s">
        <v>1574</v>
      </c>
      <c r="H41" s="117"/>
      <c r="I41" s="92"/>
    </row>
    <row r="42" spans="1:9" ht="15" customHeight="1">
      <c r="A42" s="121"/>
      <c r="D42" s="93"/>
      <c r="E42" s="93"/>
      <c r="F42" s="122" t="s">
        <v>1865</v>
      </c>
      <c r="G42" s="260" t="s">
        <v>1575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1862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1864</v>
      </c>
      <c r="G44" s="260" t="s">
        <v>1576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1827</v>
      </c>
      <c r="G45" s="260" t="s">
        <v>1577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1865</v>
      </c>
      <c r="G46" s="260" t="s">
        <v>1578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1866</v>
      </c>
      <c r="G47" s="260" t="s">
        <v>1579</v>
      </c>
      <c r="H47" s="117"/>
      <c r="I47" s="124"/>
    </row>
    <row r="48" spans="1:9" s="170" customFormat="1" ht="3" hidden="1" customHeight="1">
      <c r="A48" s="167"/>
      <c r="B48" s="168"/>
      <c r="C48" s="169"/>
      <c r="D48" s="179"/>
      <c r="E48" s="179"/>
      <c r="F48" s="180"/>
      <c r="G48" s="181"/>
      <c r="H48" s="182"/>
    </row>
    <row r="49" spans="1:9" s="170" customFormat="1" ht="21" hidden="1" customHeight="1">
      <c r="A49" s="189"/>
      <c r="B49" s="190"/>
      <c r="C49" s="169"/>
      <c r="D49" s="191"/>
      <c r="E49" s="191"/>
      <c r="F49" s="192" t="s">
        <v>32</v>
      </c>
      <c r="G49" s="193" t="s">
        <v>33</v>
      </c>
      <c r="H49" s="182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0" customFormat="1">
      <c r="A56" s="167"/>
      <c r="B56" s="168"/>
      <c r="C56" s="169"/>
      <c r="E56" s="171" t="s">
        <v>1114</v>
      </c>
      <c r="F56" s="171"/>
      <c r="G56" s="172"/>
      <c r="H56" s="173"/>
    </row>
    <row r="57" spans="1:9" s="170" customFormat="1">
      <c r="A57" s="167"/>
      <c r="B57" s="168"/>
      <c r="C57" s="169"/>
      <c r="E57" s="174" t="s">
        <v>1716</v>
      </c>
      <c r="F57" s="174"/>
      <c r="G57" s="175"/>
      <c r="H57" s="173"/>
    </row>
    <row r="58" spans="1:9" ht="6" customHeight="1"/>
    <row r="59" spans="1:9" s="170" customFormat="1" ht="19.5" hidden="1" customHeight="1">
      <c r="A59" s="167"/>
      <c r="B59" s="168"/>
      <c r="C59" s="169"/>
      <c r="F59" s="194" t="s">
        <v>3</v>
      </c>
      <c r="G59" s="266" t="s">
        <v>13</v>
      </c>
      <c r="H59" s="173"/>
    </row>
    <row r="60" spans="1:9" s="170" customFormat="1" ht="19.5" hidden="1" customHeight="1">
      <c r="A60" s="167"/>
      <c r="B60" s="168"/>
      <c r="C60" s="169"/>
      <c r="F60" s="194" t="s">
        <v>4</v>
      </c>
      <c r="G60" s="267"/>
      <c r="H60" s="173"/>
    </row>
  </sheetData>
  <sheetProtection password="9154" sheet="1" objects="1" scenarios="1" formatColumns="0" formatRows="0" autoFilter="0"/>
  <dataConsolidate link="1"/>
  <mergeCells count="1">
    <mergeCell ref="E8:G8"/>
  </mergeCells>
  <phoneticPr fontId="0" type="noConversion"/>
  <dataValidations xWindow="636" yWindow="548"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MO_LIST_35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ws_11">
    <tabColor indexed="31"/>
    <pageSetUpPr fitToPage="1"/>
  </sheetPr>
  <dimension ref="A1:CA183"/>
  <sheetViews>
    <sheetView showGridLines="0" tabSelected="1" topLeftCell="C7" zoomScaleNormal="100" workbookViewId="0">
      <pane xSplit="4" ySplit="6" topLeftCell="G30" activePane="bottomRight" state="frozen"/>
      <selection activeCell="C7" sqref="C7"/>
      <selection pane="topRight" activeCell="G7" sqref="G7"/>
      <selection pane="bottomLeft" activeCell="C13" sqref="C13"/>
      <selection pane="bottomRight" activeCell="K139" sqref="K139"/>
    </sheetView>
  </sheetViews>
  <sheetFormatPr defaultRowHeight="11.25"/>
  <cols>
    <col min="1" max="2" width="9.140625" style="26" hidden="1" customWidth="1"/>
    <col min="3" max="3" width="4.140625" style="26" customWidth="1"/>
    <col min="4" max="4" width="9.140625" style="26"/>
    <col min="5" max="5" width="60.2851562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9" hidden="1">
      <c r="S1" s="212"/>
      <c r="T1" s="212"/>
      <c r="U1" s="212"/>
      <c r="V1" s="212"/>
      <c r="Y1" s="212"/>
      <c r="AN1" s="212"/>
      <c r="AO1" s="212"/>
      <c r="AP1" s="212"/>
      <c r="BC1" s="212"/>
      <c r="BF1" s="212"/>
      <c r="BI1" s="212"/>
      <c r="BK1" s="212"/>
      <c r="BX1" s="212"/>
      <c r="BY1" s="212"/>
      <c r="CA1" s="212"/>
    </row>
    <row r="2" spans="1:79" hidden="1"/>
    <row r="3" spans="1:79" hidden="1"/>
    <row r="4" spans="1:79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9" hidden="1">
      <c r="A5" s="61"/>
      <c r="F5" s="26" t="s">
        <v>1902</v>
      </c>
      <c r="G5" s="26" t="s">
        <v>1903</v>
      </c>
      <c r="H5" s="26" t="s">
        <v>1904</v>
      </c>
      <c r="I5" s="26" t="s">
        <v>1905</v>
      </c>
      <c r="J5" s="26" t="s">
        <v>1906</v>
      </c>
      <c r="K5" s="26" t="s">
        <v>1907</v>
      </c>
      <c r="L5" s="26" t="s">
        <v>1908</v>
      </c>
      <c r="M5" s="26" t="s">
        <v>1909</v>
      </c>
      <c r="N5" s="26" t="s">
        <v>1909</v>
      </c>
      <c r="O5" s="26" t="s">
        <v>1910</v>
      </c>
      <c r="P5" s="26" t="s">
        <v>1911</v>
      </c>
      <c r="Q5" s="26" t="s">
        <v>1912</v>
      </c>
    </row>
    <row r="6" spans="1:79" hidden="1">
      <c r="A6" s="61"/>
    </row>
    <row r="7" spans="1:79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9" ht="22.5" customHeight="1">
      <c r="A8" s="61"/>
      <c r="D8" s="303" t="s">
        <v>1913</v>
      </c>
      <c r="E8" s="303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9">
      <c r="A9" s="61"/>
      <c r="D9" s="257" t="str">
        <f ca="1">IF(org="","Не определено",org)</f>
        <v>АО "Самарская кабельная компания"</v>
      </c>
      <c r="E9" s="2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9" ht="12" customHeight="1">
      <c r="D10" s="72"/>
      <c r="E10" s="72"/>
      <c r="F10" s="58"/>
      <c r="G10" s="58"/>
      <c r="H10" s="58"/>
      <c r="I10" s="58"/>
      <c r="K10" s="242" t="s">
        <v>1876</v>
      </c>
    </row>
    <row r="11" spans="1:79" ht="15" customHeight="1">
      <c r="C11" s="58"/>
      <c r="D11" s="304" t="s">
        <v>1897</v>
      </c>
      <c r="E11" s="306" t="s">
        <v>1914</v>
      </c>
      <c r="F11" s="306" t="s">
        <v>1877</v>
      </c>
      <c r="G11" s="306" t="s">
        <v>1915</v>
      </c>
      <c r="H11" s="306" t="s">
        <v>1916</v>
      </c>
      <c r="I11" s="306"/>
      <c r="J11" s="306"/>
      <c r="K11" s="308"/>
      <c r="L11" s="73"/>
    </row>
    <row r="12" spans="1:79" ht="15" customHeight="1">
      <c r="C12" s="58"/>
      <c r="D12" s="305"/>
      <c r="E12" s="307"/>
      <c r="F12" s="307"/>
      <c r="G12" s="307"/>
      <c r="H12" s="238" t="s">
        <v>1878</v>
      </c>
      <c r="I12" s="238" t="s">
        <v>1879</v>
      </c>
      <c r="J12" s="238" t="s">
        <v>1880</v>
      </c>
      <c r="K12" s="239" t="s">
        <v>1881</v>
      </c>
      <c r="L12" s="73"/>
    </row>
    <row r="13" spans="1:79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9" s="63" customFormat="1" ht="15" customHeight="1">
      <c r="C14" s="74"/>
      <c r="D14" s="300" t="s">
        <v>49</v>
      </c>
      <c r="E14" s="301"/>
      <c r="F14" s="301"/>
      <c r="G14" s="301"/>
      <c r="H14" s="301"/>
      <c r="I14" s="301"/>
      <c r="J14" s="301"/>
      <c r="K14" s="302"/>
      <c r="L14" s="75"/>
    </row>
    <row r="15" spans="1:79" s="63" customFormat="1" ht="15" customHeight="1">
      <c r="C15" s="74"/>
      <c r="D15" s="245" t="s">
        <v>225</v>
      </c>
      <c r="E15" s="226" t="s">
        <v>353</v>
      </c>
      <c r="F15" s="76">
        <v>10</v>
      </c>
      <c r="G15" s="228">
        <f>SUM(H15:K15)</f>
        <v>2800.3659999999995</v>
      </c>
      <c r="H15" s="228">
        <f>H16+H17+H20+H23</f>
        <v>2800.3659999999995</v>
      </c>
      <c r="I15" s="228">
        <f>I16+I17+I20+I23</f>
        <v>0</v>
      </c>
      <c r="J15" s="228">
        <f>J16+J17+J20+J23</f>
        <v>0</v>
      </c>
      <c r="K15" s="228">
        <f>K16+K17+K20+K23</f>
        <v>0</v>
      </c>
      <c r="L15" s="75"/>
      <c r="M15" s="152"/>
      <c r="P15" s="254">
        <v>10</v>
      </c>
    </row>
    <row r="16" spans="1:79" s="63" customFormat="1" ht="15" customHeight="1">
      <c r="C16" s="74"/>
      <c r="D16" s="245" t="s">
        <v>226</v>
      </c>
      <c r="E16" s="199" t="s">
        <v>59</v>
      </c>
      <c r="F16" s="76">
        <v>20</v>
      </c>
      <c r="G16" s="228">
        <f t="shared" ref="G16:G134" si="0">SUM(H16:K16)</f>
        <v>0</v>
      </c>
      <c r="H16" s="229"/>
      <c r="I16" s="229"/>
      <c r="J16" s="229"/>
      <c r="K16" s="229"/>
      <c r="L16" s="75"/>
      <c r="M16" s="152"/>
      <c r="P16" s="254">
        <v>20</v>
      </c>
    </row>
    <row r="17" spans="3:16" s="63" customFormat="1" ht="15" customHeight="1">
      <c r="C17" s="74"/>
      <c r="D17" s="245" t="s">
        <v>227</v>
      </c>
      <c r="E17" s="200" t="s">
        <v>354</v>
      </c>
      <c r="F17" s="76">
        <v>30</v>
      </c>
      <c r="G17" s="228">
        <f t="shared" si="0"/>
        <v>0</v>
      </c>
      <c r="H17" s="228">
        <f>SUM(H18:H19)</f>
        <v>0</v>
      </c>
      <c r="I17" s="228">
        <f>SUM(I18:I19)</f>
        <v>0</v>
      </c>
      <c r="J17" s="228">
        <f>SUM(J18:J19)</f>
        <v>0</v>
      </c>
      <c r="K17" s="228">
        <f>SUM(K18:K19)</f>
        <v>0</v>
      </c>
      <c r="L17" s="75"/>
      <c r="M17" s="152"/>
      <c r="P17" s="254">
        <v>30</v>
      </c>
    </row>
    <row r="18" spans="3:16" s="63" customFormat="1" ht="12.75" hidden="1">
      <c r="C18" s="74"/>
      <c r="D18" s="252" t="s">
        <v>335</v>
      </c>
      <c r="E18" s="251"/>
      <c r="F18" s="220" t="s">
        <v>185</v>
      </c>
      <c r="G18" s="208"/>
      <c r="H18" s="208"/>
      <c r="I18" s="208"/>
      <c r="J18" s="208"/>
      <c r="K18" s="208"/>
      <c r="L18" s="75"/>
      <c r="M18" s="152"/>
      <c r="P18" s="254"/>
    </row>
    <row r="19" spans="3:16" s="63" customFormat="1" ht="15" customHeight="1">
      <c r="C19" s="74"/>
      <c r="D19" s="247"/>
      <c r="E19" s="243" t="s">
        <v>183</v>
      </c>
      <c r="F19" s="206"/>
      <c r="G19" s="206"/>
      <c r="H19" s="206"/>
      <c r="I19" s="206"/>
      <c r="J19" s="206"/>
      <c r="K19" s="207"/>
      <c r="L19" s="75"/>
      <c r="M19" s="152"/>
      <c r="P19" s="255"/>
    </row>
    <row r="20" spans="3:16" s="63" customFormat="1" ht="15" customHeight="1">
      <c r="C20" s="74"/>
      <c r="D20" s="245" t="s">
        <v>228</v>
      </c>
      <c r="E20" s="200" t="s">
        <v>355</v>
      </c>
      <c r="F20" s="201" t="s">
        <v>60</v>
      </c>
      <c r="G20" s="228">
        <f t="shared" si="0"/>
        <v>0</v>
      </c>
      <c r="H20" s="228">
        <f>SUM(H21:H22)</f>
        <v>0</v>
      </c>
      <c r="I20" s="228">
        <f>SUM(I21:I22)</f>
        <v>0</v>
      </c>
      <c r="J20" s="228">
        <f>SUM(J21:J22)</f>
        <v>0</v>
      </c>
      <c r="K20" s="228">
        <f>SUM(K21:K22)</f>
        <v>0</v>
      </c>
      <c r="L20" s="75"/>
      <c r="M20" s="152"/>
      <c r="P20" s="255"/>
    </row>
    <row r="21" spans="3:16" s="63" customFormat="1" ht="12.75" hidden="1">
      <c r="C21" s="74"/>
      <c r="D21" s="252" t="s">
        <v>336</v>
      </c>
      <c r="E21" s="251"/>
      <c r="F21" s="220" t="s">
        <v>60</v>
      </c>
      <c r="G21" s="208"/>
      <c r="H21" s="208"/>
      <c r="I21" s="208"/>
      <c r="J21" s="208"/>
      <c r="K21" s="208"/>
      <c r="L21" s="75"/>
      <c r="M21" s="152"/>
      <c r="P21" s="254"/>
    </row>
    <row r="22" spans="3:16" s="63" customFormat="1" ht="15" customHeight="1">
      <c r="C22" s="74"/>
      <c r="D22" s="247"/>
      <c r="E22" s="243" t="s">
        <v>183</v>
      </c>
      <c r="F22" s="206"/>
      <c r="G22" s="206"/>
      <c r="H22" s="206"/>
      <c r="I22" s="206"/>
      <c r="J22" s="206"/>
      <c r="K22" s="207"/>
      <c r="L22" s="75"/>
      <c r="M22" s="152"/>
      <c r="P22" s="255"/>
    </row>
    <row r="23" spans="3:16" s="63" customFormat="1" ht="15" customHeight="1">
      <c r="C23" s="74"/>
      <c r="D23" s="245" t="s">
        <v>229</v>
      </c>
      <c r="E23" s="200" t="s">
        <v>356</v>
      </c>
      <c r="F23" s="201" t="s">
        <v>61</v>
      </c>
      <c r="G23" s="228">
        <f t="shared" si="0"/>
        <v>2800.3659999999995</v>
      </c>
      <c r="H23" s="228">
        <f>SUM(H24:H26)</f>
        <v>2800.3659999999995</v>
      </c>
      <c r="I23" s="228">
        <f>SUM(I24:I26)</f>
        <v>0</v>
      </c>
      <c r="J23" s="228">
        <f>SUM(J24:J26)</f>
        <v>0</v>
      </c>
      <c r="K23" s="228">
        <f>SUM(K24:K26)</f>
        <v>0</v>
      </c>
      <c r="L23" s="75"/>
      <c r="M23" s="152"/>
      <c r="P23" s="254">
        <v>40</v>
      </c>
    </row>
    <row r="24" spans="3:16" s="63" customFormat="1" ht="12.75" hidden="1">
      <c r="C24" s="74"/>
      <c r="D24" s="252" t="s">
        <v>337</v>
      </c>
      <c r="E24" s="251"/>
      <c r="F24" s="220" t="s">
        <v>61</v>
      </c>
      <c r="G24" s="208"/>
      <c r="H24" s="208"/>
      <c r="I24" s="208"/>
      <c r="J24" s="208"/>
      <c r="K24" s="208"/>
      <c r="L24" s="75"/>
      <c r="M24" s="152"/>
      <c r="P24" s="254"/>
    </row>
    <row r="25" spans="3:16" s="63" customFormat="1" ht="24" customHeight="1">
      <c r="C25" s="261" t="s">
        <v>1721</v>
      </c>
      <c r="D25" s="253" t="s">
        <v>1582</v>
      </c>
      <c r="E25" s="218" t="s">
        <v>1677</v>
      </c>
      <c r="F25" s="214">
        <v>431</v>
      </c>
      <c r="G25" s="234">
        <f>SUM(H25:K25)</f>
        <v>2800.3659999999995</v>
      </c>
      <c r="H25" s="235">
        <f>'[1]2021 год  '!$W$27/1000</f>
        <v>2800.3659999999995</v>
      </c>
      <c r="I25" s="235"/>
      <c r="J25" s="235"/>
      <c r="K25" s="236"/>
      <c r="L25" s="75"/>
      <c r="M25" s="221" t="s">
        <v>1514</v>
      </c>
      <c r="N25" s="222" t="s">
        <v>1561</v>
      </c>
      <c r="O25" s="222" t="s">
        <v>1560</v>
      </c>
    </row>
    <row r="26" spans="3:16" s="63" customFormat="1" ht="15" customHeight="1">
      <c r="C26" s="74"/>
      <c r="D26" s="247"/>
      <c r="E26" s="243" t="s">
        <v>183</v>
      </c>
      <c r="F26" s="206"/>
      <c r="G26" s="206"/>
      <c r="H26" s="206"/>
      <c r="I26" s="206"/>
      <c r="J26" s="206"/>
      <c r="K26" s="207"/>
      <c r="L26" s="75"/>
      <c r="M26" s="152"/>
      <c r="P26" s="254"/>
    </row>
    <row r="27" spans="3:16" s="63" customFormat="1" ht="15" customHeight="1">
      <c r="C27" s="74"/>
      <c r="D27" s="245" t="s">
        <v>230</v>
      </c>
      <c r="E27" s="226" t="s">
        <v>1917</v>
      </c>
      <c r="F27" s="201" t="s">
        <v>62</v>
      </c>
      <c r="G27" s="228">
        <f t="shared" si="0"/>
        <v>469.86382925089958</v>
      </c>
      <c r="H27" s="228">
        <f>H29+H30+H31</f>
        <v>0</v>
      </c>
      <c r="I27" s="228">
        <f>I28+I30+I31</f>
        <v>0</v>
      </c>
      <c r="J27" s="228">
        <f>J28+J29+J31</f>
        <v>379.85404815889979</v>
      </c>
      <c r="K27" s="228">
        <f>K28+K29+K30</f>
        <v>90.009781091999812</v>
      </c>
      <c r="L27" s="75"/>
      <c r="M27" s="152"/>
      <c r="P27" s="254">
        <v>50</v>
      </c>
    </row>
    <row r="28" spans="3:16" s="63" customFormat="1" ht="15" customHeight="1">
      <c r="C28" s="74"/>
      <c r="D28" s="245" t="s">
        <v>231</v>
      </c>
      <c r="E28" s="199" t="s">
        <v>1878</v>
      </c>
      <c r="F28" s="201" t="s">
        <v>63</v>
      </c>
      <c r="G28" s="228">
        <f t="shared" si="0"/>
        <v>379.85404815889979</v>
      </c>
      <c r="H28" s="203"/>
      <c r="I28" s="229"/>
      <c r="J28" s="263">
        <f>H25-H46-H33-H47</f>
        <v>379.85404815889979</v>
      </c>
      <c r="K28" s="229"/>
      <c r="L28" s="75"/>
      <c r="M28" s="152"/>
      <c r="P28" s="254">
        <v>60</v>
      </c>
    </row>
    <row r="29" spans="3:16" s="63" customFormat="1" ht="15" customHeight="1">
      <c r="C29" s="74"/>
      <c r="D29" s="245" t="s">
        <v>232</v>
      </c>
      <c r="E29" s="199" t="s">
        <v>1879</v>
      </c>
      <c r="F29" s="201" t="s">
        <v>64</v>
      </c>
      <c r="G29" s="228">
        <f t="shared" si="0"/>
        <v>0</v>
      </c>
      <c r="H29" s="229"/>
      <c r="I29" s="203"/>
      <c r="J29" s="229"/>
      <c r="K29" s="229"/>
      <c r="L29" s="75"/>
      <c r="M29" s="152"/>
      <c r="P29" s="254">
        <v>70</v>
      </c>
    </row>
    <row r="30" spans="3:16" s="63" customFormat="1" ht="15" customHeight="1">
      <c r="C30" s="74"/>
      <c r="D30" s="245" t="s">
        <v>233</v>
      </c>
      <c r="E30" s="199" t="s">
        <v>1880</v>
      </c>
      <c r="F30" s="201" t="s">
        <v>65</v>
      </c>
      <c r="G30" s="228">
        <f t="shared" si="0"/>
        <v>90.009781091999812</v>
      </c>
      <c r="H30" s="229"/>
      <c r="I30" s="229"/>
      <c r="J30" s="203"/>
      <c r="K30" s="229">
        <f>J27-J33-J47</f>
        <v>90.009781091999812</v>
      </c>
      <c r="L30" s="75"/>
      <c r="M30" s="152"/>
      <c r="P30" s="254">
        <v>80</v>
      </c>
    </row>
    <row r="31" spans="3:16" s="63" customFormat="1" ht="15" customHeight="1">
      <c r="C31" s="74"/>
      <c r="D31" s="245" t="s">
        <v>234</v>
      </c>
      <c r="E31" s="199" t="s">
        <v>1918</v>
      </c>
      <c r="F31" s="201" t="s">
        <v>66</v>
      </c>
      <c r="G31" s="228">
        <f t="shared" si="0"/>
        <v>0</v>
      </c>
      <c r="H31" s="229"/>
      <c r="I31" s="229"/>
      <c r="J31" s="229"/>
      <c r="K31" s="203"/>
      <c r="L31" s="75"/>
      <c r="M31" s="152"/>
      <c r="P31" s="254">
        <v>90</v>
      </c>
    </row>
    <row r="32" spans="3:16" s="63" customFormat="1" ht="15" customHeight="1">
      <c r="C32" s="74"/>
      <c r="D32" s="245" t="s">
        <v>235</v>
      </c>
      <c r="E32" s="227" t="s">
        <v>1921</v>
      </c>
      <c r="F32" s="201" t="s">
        <v>67</v>
      </c>
      <c r="G32" s="228">
        <f t="shared" si="0"/>
        <v>0</v>
      </c>
      <c r="H32" s="229"/>
      <c r="I32" s="229"/>
      <c r="J32" s="229"/>
      <c r="K32" s="229"/>
      <c r="L32" s="75"/>
      <c r="M32" s="152"/>
      <c r="P32" s="254"/>
    </row>
    <row r="33" spans="3:16" s="63" customFormat="1" ht="15" customHeight="1">
      <c r="C33" s="74"/>
      <c r="D33" s="245" t="s">
        <v>236</v>
      </c>
      <c r="E33" s="226" t="s">
        <v>357</v>
      </c>
      <c r="F33" s="248" t="s">
        <v>68</v>
      </c>
      <c r="G33" s="228">
        <f t="shared" si="0"/>
        <v>350.947</v>
      </c>
      <c r="H33" s="228">
        <f>H34+H36+H39+H43</f>
        <v>0</v>
      </c>
      <c r="I33" s="228">
        <f>I34+I36+I39+I43</f>
        <v>0</v>
      </c>
      <c r="J33" s="228">
        <f>J34+J36+J39+J43</f>
        <v>267.78699999999998</v>
      </c>
      <c r="K33" s="228">
        <f>K34+K36+K39+K43</f>
        <v>83.16</v>
      </c>
      <c r="L33" s="75"/>
      <c r="M33" s="152"/>
      <c r="P33" s="254">
        <v>100</v>
      </c>
    </row>
    <row r="34" spans="3:16" s="63" customFormat="1" ht="22.5">
      <c r="C34" s="74"/>
      <c r="D34" s="245" t="s">
        <v>237</v>
      </c>
      <c r="E34" s="200" t="s">
        <v>358</v>
      </c>
      <c r="F34" s="201" t="s">
        <v>69</v>
      </c>
      <c r="G34" s="228">
        <f t="shared" si="0"/>
        <v>0</v>
      </c>
      <c r="H34" s="229"/>
      <c r="I34" s="229"/>
      <c r="J34" s="229"/>
      <c r="K34" s="229"/>
      <c r="L34" s="75"/>
      <c r="M34" s="152"/>
      <c r="P34" s="254"/>
    </row>
    <row r="35" spans="3:16" s="63" customFormat="1" ht="24" customHeight="1">
      <c r="C35" s="74"/>
      <c r="D35" s="245" t="s">
        <v>341</v>
      </c>
      <c r="E35" s="202" t="s">
        <v>331</v>
      </c>
      <c r="F35" s="201" t="s">
        <v>72</v>
      </c>
      <c r="G35" s="228">
        <f t="shared" si="0"/>
        <v>0</v>
      </c>
      <c r="H35" s="229"/>
      <c r="I35" s="229"/>
      <c r="J35" s="229"/>
      <c r="K35" s="229"/>
      <c r="L35" s="75"/>
      <c r="M35" s="152"/>
      <c r="P35" s="254"/>
    </row>
    <row r="36" spans="3:16" s="63" customFormat="1" ht="15" customHeight="1">
      <c r="C36" s="74"/>
      <c r="D36" s="245" t="s">
        <v>238</v>
      </c>
      <c r="E36" s="200" t="s">
        <v>70</v>
      </c>
      <c r="F36" s="201" t="s">
        <v>73</v>
      </c>
      <c r="G36" s="228">
        <f t="shared" si="0"/>
        <v>222.99200000000002</v>
      </c>
      <c r="H36" s="229"/>
      <c r="I36" s="229"/>
      <c r="J36" s="229">
        <f>J37</f>
        <v>196.352</v>
      </c>
      <c r="K36" s="229">
        <f>K37</f>
        <v>26.64</v>
      </c>
      <c r="L36" s="75"/>
      <c r="M36" s="152"/>
      <c r="P36" s="254"/>
    </row>
    <row r="37" spans="3:16" s="63" customFormat="1" ht="15" customHeight="1">
      <c r="C37" s="74"/>
      <c r="D37" s="245" t="s">
        <v>342</v>
      </c>
      <c r="E37" s="202" t="s">
        <v>359</v>
      </c>
      <c r="F37" s="201" t="s">
        <v>74</v>
      </c>
      <c r="G37" s="228">
        <f t="shared" si="0"/>
        <v>222.99200000000002</v>
      </c>
      <c r="H37" s="229"/>
      <c r="I37" s="229"/>
      <c r="J37" s="229">
        <f>'[1]2021 год  '!$E$27/1000</f>
        <v>196.352</v>
      </c>
      <c r="K37" s="229">
        <f>'[1]2021 год  '!$E$29/1000</f>
        <v>26.64</v>
      </c>
      <c r="L37" s="75"/>
      <c r="M37" s="152"/>
      <c r="P37" s="254"/>
    </row>
    <row r="38" spans="3:16" s="63" customFormat="1" ht="22.5" customHeight="1">
      <c r="C38" s="74"/>
      <c r="D38" s="245" t="s">
        <v>343</v>
      </c>
      <c r="E38" s="204" t="s">
        <v>331</v>
      </c>
      <c r="F38" s="201" t="s">
        <v>75</v>
      </c>
      <c r="G38" s="228">
        <f t="shared" si="0"/>
        <v>0</v>
      </c>
      <c r="H38" s="229"/>
      <c r="I38" s="229"/>
      <c r="J38" s="229"/>
      <c r="K38" s="229"/>
      <c r="L38" s="75"/>
      <c r="M38" s="152"/>
      <c r="P38" s="254"/>
    </row>
    <row r="39" spans="3:16" s="63" customFormat="1" ht="15" customHeight="1">
      <c r="C39" s="74"/>
      <c r="D39" s="245" t="s">
        <v>239</v>
      </c>
      <c r="E39" s="200" t="s">
        <v>360</v>
      </c>
      <c r="F39" s="201" t="s">
        <v>76</v>
      </c>
      <c r="G39" s="228">
        <f t="shared" si="0"/>
        <v>69.254999999999995</v>
      </c>
      <c r="H39" s="228">
        <f>SUM(H40:H42)</f>
        <v>0</v>
      </c>
      <c r="I39" s="228">
        <f>SUM(I40:I42)</f>
        <v>0</v>
      </c>
      <c r="J39" s="228">
        <f>SUM(J40:J42)</f>
        <v>69.254999999999995</v>
      </c>
      <c r="K39" s="228">
        <f>SUM(K40:K42)</f>
        <v>0</v>
      </c>
      <c r="L39" s="75"/>
      <c r="M39" s="152"/>
      <c r="P39" s="254"/>
    </row>
    <row r="40" spans="3:16" s="63" customFormat="1" ht="12.75" hidden="1">
      <c r="C40" s="74"/>
      <c r="D40" s="252" t="s">
        <v>351</v>
      </c>
      <c r="E40" s="251"/>
      <c r="F40" s="220" t="s">
        <v>76</v>
      </c>
      <c r="G40" s="208"/>
      <c r="H40" s="208"/>
      <c r="I40" s="208"/>
      <c r="J40" s="208"/>
      <c r="K40" s="208"/>
      <c r="L40" s="75"/>
      <c r="M40" s="152"/>
      <c r="P40" s="254"/>
    </row>
    <row r="41" spans="3:16" s="63" customFormat="1" ht="15" customHeight="1">
      <c r="C41" s="261" t="s">
        <v>1721</v>
      </c>
      <c r="D41" s="253" t="s">
        <v>1583</v>
      </c>
      <c r="E41" s="218" t="s">
        <v>1389</v>
      </c>
      <c r="F41" s="214">
        <v>751</v>
      </c>
      <c r="G41" s="234">
        <f>SUM(H41:K41)</f>
        <v>69.254999999999995</v>
      </c>
      <c r="H41" s="235"/>
      <c r="I41" s="235"/>
      <c r="J41" s="235">
        <f>'[1]2021 год  '!$J$27/1000</f>
        <v>69.254999999999995</v>
      </c>
      <c r="K41" s="236"/>
      <c r="L41" s="75"/>
      <c r="M41" s="221" t="s">
        <v>1390</v>
      </c>
      <c r="N41" s="222" t="s">
        <v>1235</v>
      </c>
      <c r="O41" s="222" t="s">
        <v>1388</v>
      </c>
    </row>
    <row r="42" spans="3:16" s="63" customFormat="1" ht="15" customHeight="1">
      <c r="C42" s="74"/>
      <c r="D42" s="209"/>
      <c r="E42" s="243" t="s">
        <v>183</v>
      </c>
      <c r="F42" s="206"/>
      <c r="G42" s="206"/>
      <c r="H42" s="206"/>
      <c r="I42" s="206"/>
      <c r="J42" s="206"/>
      <c r="K42" s="207"/>
      <c r="L42" s="75"/>
      <c r="M42" s="152"/>
      <c r="P42" s="254"/>
    </row>
    <row r="43" spans="3:16" s="63" customFormat="1" ht="15" customHeight="1">
      <c r="C43" s="74"/>
      <c r="D43" s="245" t="s">
        <v>240</v>
      </c>
      <c r="E43" s="244" t="s">
        <v>332</v>
      </c>
      <c r="F43" s="201" t="s">
        <v>77</v>
      </c>
      <c r="G43" s="228">
        <f t="shared" si="0"/>
        <v>58.7</v>
      </c>
      <c r="H43" s="229"/>
      <c r="I43" s="229"/>
      <c r="J43" s="229">
        <f>'[1]2021 год  '!$D$27/1000</f>
        <v>2.1800000000000002</v>
      </c>
      <c r="K43" s="229">
        <f>'[1]2021 год  '!$D$29/1000</f>
        <v>56.52</v>
      </c>
      <c r="L43" s="75"/>
      <c r="M43" s="152"/>
      <c r="P43" s="254">
        <v>120</v>
      </c>
    </row>
    <row r="44" spans="3:16" s="63" customFormat="1" ht="15" customHeight="1">
      <c r="C44" s="74"/>
      <c r="D44" s="245" t="s">
        <v>241</v>
      </c>
      <c r="E44" s="226" t="s">
        <v>1919</v>
      </c>
      <c r="F44" s="201" t="s">
        <v>78</v>
      </c>
      <c r="G44" s="228">
        <f t="shared" si="0"/>
        <v>469.86382925089958</v>
      </c>
      <c r="H44" s="229">
        <f>J28</f>
        <v>379.85404815889979</v>
      </c>
      <c r="I44" s="229"/>
      <c r="J44" s="229">
        <f>J28-J33-J49</f>
        <v>90.009781091999812</v>
      </c>
      <c r="K44" s="229"/>
      <c r="L44" s="75"/>
      <c r="M44" s="152"/>
      <c r="P44" s="254">
        <v>150</v>
      </c>
    </row>
    <row r="45" spans="3:16" s="63" customFormat="1" ht="15" customHeight="1">
      <c r="C45" s="74"/>
      <c r="D45" s="245" t="s">
        <v>242</v>
      </c>
      <c r="E45" s="226" t="s">
        <v>1920</v>
      </c>
      <c r="F45" s="201" t="s">
        <v>79</v>
      </c>
      <c r="G45" s="228">
        <f t="shared" si="0"/>
        <v>0</v>
      </c>
      <c r="H45" s="229"/>
      <c r="I45" s="229"/>
      <c r="J45" s="229"/>
      <c r="K45" s="229"/>
      <c r="L45" s="75"/>
      <c r="M45" s="152"/>
      <c r="P45" s="254">
        <v>160</v>
      </c>
    </row>
    <row r="46" spans="3:16" s="63" customFormat="1" ht="15" customHeight="1">
      <c r="C46" s="74"/>
      <c r="D46" s="245" t="s">
        <v>243</v>
      </c>
      <c r="E46" s="226" t="s">
        <v>1922</v>
      </c>
      <c r="F46" s="201" t="s">
        <v>80</v>
      </c>
      <c r="G46" s="228">
        <f t="shared" si="0"/>
        <v>2420.5119518410997</v>
      </c>
      <c r="H46" s="229">
        <f>'[1]2021 год  '!$S$27/1000</f>
        <v>2420.5119518410997</v>
      </c>
      <c r="I46" s="229"/>
      <c r="J46" s="229"/>
      <c r="K46" s="229"/>
      <c r="L46" s="75"/>
      <c r="M46" s="152"/>
      <c r="P46" s="254">
        <v>180</v>
      </c>
    </row>
    <row r="47" spans="3:16" s="63" customFormat="1" ht="15" customHeight="1">
      <c r="C47" s="74"/>
      <c r="D47" s="245" t="s">
        <v>244</v>
      </c>
      <c r="E47" s="226" t="s">
        <v>328</v>
      </c>
      <c r="F47" s="201" t="s">
        <v>81</v>
      </c>
      <c r="G47" s="228">
        <f t="shared" si="0"/>
        <v>28.9070481589</v>
      </c>
      <c r="H47" s="229"/>
      <c r="I47" s="229"/>
      <c r="J47" s="229">
        <f>J49</f>
        <v>22.0572670669</v>
      </c>
      <c r="K47" s="229">
        <f>K49</f>
        <v>6.8497810919999997</v>
      </c>
      <c r="L47" s="75"/>
      <c r="M47" s="152"/>
      <c r="P47" s="254">
        <v>190</v>
      </c>
    </row>
    <row r="48" spans="3:16" s="63" customFormat="1" ht="15" customHeight="1">
      <c r="C48" s="74"/>
      <c r="D48" s="245" t="s">
        <v>245</v>
      </c>
      <c r="E48" s="200" t="s">
        <v>329</v>
      </c>
      <c r="F48" s="201" t="s">
        <v>83</v>
      </c>
      <c r="G48" s="228">
        <f t="shared" si="0"/>
        <v>0</v>
      </c>
      <c r="H48" s="229"/>
      <c r="I48" s="229"/>
      <c r="J48" s="229"/>
      <c r="K48" s="229"/>
      <c r="L48" s="75"/>
      <c r="M48" s="152"/>
      <c r="P48" s="254">
        <v>200</v>
      </c>
    </row>
    <row r="49" spans="3:16" s="63" customFormat="1" ht="21" customHeight="1">
      <c r="C49" s="74"/>
      <c r="D49" s="245" t="s">
        <v>330</v>
      </c>
      <c r="E49" s="226" t="s">
        <v>272</v>
      </c>
      <c r="F49" s="201" t="s">
        <v>84</v>
      </c>
      <c r="G49" s="228">
        <f t="shared" si="0"/>
        <v>28.9070481589</v>
      </c>
      <c r="H49" s="229"/>
      <c r="I49" s="229"/>
      <c r="J49" s="229">
        <f>'[1]2021 год  '!$Q$27/1000</f>
        <v>22.0572670669</v>
      </c>
      <c r="K49" s="229">
        <f>'[1]2021 год  '!$Q$29/1000</f>
        <v>6.8497810919999997</v>
      </c>
      <c r="L49" s="75"/>
      <c r="M49" s="152"/>
      <c r="P49" s="255"/>
    </row>
    <row r="50" spans="3:16" s="63" customFormat="1" ht="33.75">
      <c r="C50" s="74"/>
      <c r="D50" s="245" t="s">
        <v>246</v>
      </c>
      <c r="E50" s="227" t="s">
        <v>85</v>
      </c>
      <c r="F50" s="201" t="s">
        <v>86</v>
      </c>
      <c r="G50" s="228">
        <f t="shared" si="0"/>
        <v>0</v>
      </c>
      <c r="H50" s="228">
        <f>H47-H49</f>
        <v>0</v>
      </c>
      <c r="I50" s="228">
        <f>I47-I49</f>
        <v>0</v>
      </c>
      <c r="J50" s="228">
        <f>J47-J49</f>
        <v>0</v>
      </c>
      <c r="K50" s="228">
        <f>K47-K49</f>
        <v>0</v>
      </c>
      <c r="L50" s="75"/>
      <c r="M50" s="152"/>
      <c r="P50" s="255"/>
    </row>
    <row r="51" spans="3:16" s="63" customFormat="1" ht="15" customHeight="1">
      <c r="C51" s="74"/>
      <c r="D51" s="245" t="s">
        <v>247</v>
      </c>
      <c r="E51" s="225" t="s">
        <v>1923</v>
      </c>
      <c r="F51" s="201" t="s">
        <v>87</v>
      </c>
      <c r="G51" s="228">
        <f t="shared" si="0"/>
        <v>-1.8474111129762605E-13</v>
      </c>
      <c r="H51" s="228">
        <f>(H15+H27+H32)-(H33+H44+H45+H46+H47)</f>
        <v>0</v>
      </c>
      <c r="I51" s="228">
        <f>(I15+I27+I32)-(I33+I44+I45+I46+I47)</f>
        <v>0</v>
      </c>
      <c r="J51" s="228">
        <f>(J15+J27+J32)-(J33+J44+J45+J46+J47)</f>
        <v>0</v>
      </c>
      <c r="K51" s="228">
        <f>(K15+K27+K32)-(K33+K44+K45+K46+K47)</f>
        <v>-1.8474111129762605E-13</v>
      </c>
      <c r="L51" s="75"/>
      <c r="M51" s="152"/>
      <c r="P51" s="254">
        <v>210</v>
      </c>
    </row>
    <row r="52" spans="3:16" s="63" customFormat="1" ht="15" customHeight="1">
      <c r="C52" s="74"/>
      <c r="D52" s="300" t="s">
        <v>50</v>
      </c>
      <c r="E52" s="301"/>
      <c r="F52" s="301"/>
      <c r="G52" s="301"/>
      <c r="H52" s="301"/>
      <c r="I52" s="301"/>
      <c r="J52" s="301"/>
      <c r="K52" s="302"/>
      <c r="L52" s="75"/>
      <c r="M52" s="152"/>
      <c r="P52" s="255"/>
    </row>
    <row r="53" spans="3:16" s="63" customFormat="1" ht="15" customHeight="1">
      <c r="C53" s="74"/>
      <c r="D53" s="245" t="s">
        <v>248</v>
      </c>
      <c r="E53" s="226" t="s">
        <v>353</v>
      </c>
      <c r="F53" s="201" t="s">
        <v>88</v>
      </c>
      <c r="G53" s="228">
        <f t="shared" si="0"/>
        <v>4.4491214133646846</v>
      </c>
      <c r="H53" s="228">
        <f>H54+H55+H58+H61</f>
        <v>4.4491214133646846</v>
      </c>
      <c r="I53" s="228">
        <f>I54+I55+I58+I61</f>
        <v>0</v>
      </c>
      <c r="J53" s="228">
        <f>J54+J55+J58+J61</f>
        <v>0</v>
      </c>
      <c r="K53" s="228">
        <f>K54+K55+K58+K61</f>
        <v>0</v>
      </c>
      <c r="L53" s="75"/>
      <c r="M53" s="152"/>
      <c r="P53" s="254">
        <v>300</v>
      </c>
    </row>
    <row r="54" spans="3:16" s="63" customFormat="1" ht="15" customHeight="1">
      <c r="C54" s="74"/>
      <c r="D54" s="245" t="s">
        <v>249</v>
      </c>
      <c r="E54" s="200" t="s">
        <v>59</v>
      </c>
      <c r="F54" s="201" t="s">
        <v>89</v>
      </c>
      <c r="G54" s="228">
        <f t="shared" si="0"/>
        <v>0</v>
      </c>
      <c r="H54" s="229"/>
      <c r="I54" s="229"/>
      <c r="J54" s="229"/>
      <c r="K54" s="229"/>
      <c r="L54" s="75"/>
      <c r="M54" s="152"/>
      <c r="P54" s="254">
        <v>310</v>
      </c>
    </row>
    <row r="55" spans="3:16" s="63" customFormat="1" ht="15" customHeight="1">
      <c r="C55" s="74"/>
      <c r="D55" s="245" t="s">
        <v>250</v>
      </c>
      <c r="E55" s="200" t="s">
        <v>354</v>
      </c>
      <c r="F55" s="201" t="s">
        <v>90</v>
      </c>
      <c r="G55" s="228">
        <f t="shared" si="0"/>
        <v>0</v>
      </c>
      <c r="H55" s="228">
        <f>SUM(H56:H57)</f>
        <v>0</v>
      </c>
      <c r="I55" s="228">
        <f>SUM(I56:I57)</f>
        <v>0</v>
      </c>
      <c r="J55" s="228">
        <f>SUM(J56:J57)</f>
        <v>0</v>
      </c>
      <c r="K55" s="228">
        <f>SUM(K56:K57)</f>
        <v>0</v>
      </c>
      <c r="L55" s="75"/>
      <c r="M55" s="152"/>
      <c r="P55" s="254">
        <v>320</v>
      </c>
    </row>
    <row r="56" spans="3:16" s="63" customFormat="1" ht="12.75" hidden="1">
      <c r="C56" s="74"/>
      <c r="D56" s="252" t="s">
        <v>338</v>
      </c>
      <c r="E56" s="251"/>
      <c r="F56" s="220" t="s">
        <v>90</v>
      </c>
      <c r="G56" s="208"/>
      <c r="H56" s="208"/>
      <c r="I56" s="208"/>
      <c r="J56" s="208"/>
      <c r="K56" s="208"/>
      <c r="L56" s="75"/>
      <c r="M56" s="152"/>
      <c r="P56" s="254"/>
    </row>
    <row r="57" spans="3:16" s="63" customFormat="1" ht="15" customHeight="1">
      <c r="C57" s="74"/>
      <c r="D57" s="247"/>
      <c r="E57" s="243" t="s">
        <v>183</v>
      </c>
      <c r="F57" s="206"/>
      <c r="G57" s="206"/>
      <c r="H57" s="206"/>
      <c r="I57" s="206"/>
      <c r="J57" s="206"/>
      <c r="K57" s="207"/>
      <c r="L57" s="75"/>
      <c r="M57" s="152"/>
      <c r="P57" s="254"/>
    </row>
    <row r="58" spans="3:16" s="63" customFormat="1" ht="15" customHeight="1">
      <c r="C58" s="74"/>
      <c r="D58" s="245" t="s">
        <v>251</v>
      </c>
      <c r="E58" s="200" t="s">
        <v>355</v>
      </c>
      <c r="F58" s="201" t="s">
        <v>91</v>
      </c>
      <c r="G58" s="228">
        <f t="shared" si="0"/>
        <v>0</v>
      </c>
      <c r="H58" s="228">
        <f>SUM(H59:H60)</f>
        <v>0</v>
      </c>
      <c r="I58" s="228">
        <f>SUM(I59:I60)</f>
        <v>0</v>
      </c>
      <c r="J58" s="228">
        <f>SUM(J59:J60)</f>
        <v>0</v>
      </c>
      <c r="K58" s="228">
        <f>SUM(K59:K60)</f>
        <v>0</v>
      </c>
      <c r="L58" s="75"/>
      <c r="M58" s="152"/>
      <c r="P58" s="254"/>
    </row>
    <row r="59" spans="3:16" s="63" customFormat="1" ht="12.75" hidden="1" customHeight="1">
      <c r="C59" s="74"/>
      <c r="D59" s="252" t="s">
        <v>339</v>
      </c>
      <c r="E59" s="251"/>
      <c r="F59" s="220" t="s">
        <v>91</v>
      </c>
      <c r="G59" s="208"/>
      <c r="H59" s="208"/>
      <c r="I59" s="208"/>
      <c r="J59" s="208"/>
      <c r="K59" s="208"/>
      <c r="L59" s="75"/>
      <c r="M59" s="152"/>
      <c r="P59" s="254"/>
    </row>
    <row r="60" spans="3:16" s="63" customFormat="1" ht="15" customHeight="1">
      <c r="C60" s="74"/>
      <c r="D60" s="247"/>
      <c r="E60" s="243" t="s">
        <v>183</v>
      </c>
      <c r="F60" s="206"/>
      <c r="G60" s="206"/>
      <c r="H60" s="206"/>
      <c r="I60" s="206"/>
      <c r="J60" s="206"/>
      <c r="K60" s="207"/>
      <c r="L60" s="75"/>
      <c r="M60" s="152"/>
      <c r="P60" s="254"/>
    </row>
    <row r="61" spans="3:16" s="63" customFormat="1" ht="15" customHeight="1">
      <c r="C61" s="74"/>
      <c r="D61" s="245" t="s">
        <v>252</v>
      </c>
      <c r="E61" s="200" t="s">
        <v>356</v>
      </c>
      <c r="F61" s="201" t="s">
        <v>92</v>
      </c>
      <c r="G61" s="228">
        <f t="shared" si="0"/>
        <v>4.4491214133646846</v>
      </c>
      <c r="H61" s="228">
        <f>SUM(H62:H64)</f>
        <v>4.4491214133646846</v>
      </c>
      <c r="I61" s="228">
        <f>SUM(I62:I64)</f>
        <v>0</v>
      </c>
      <c r="J61" s="228">
        <f>SUM(J62:J64)</f>
        <v>0</v>
      </c>
      <c r="K61" s="228">
        <f>SUM(K62:K64)</f>
        <v>0</v>
      </c>
      <c r="L61" s="75"/>
      <c r="M61" s="152"/>
      <c r="P61" s="254">
        <v>330</v>
      </c>
    </row>
    <row r="62" spans="3:16" s="63" customFormat="1" ht="12.75" hidden="1" customHeight="1">
      <c r="C62" s="74"/>
      <c r="D62" s="252" t="s">
        <v>340</v>
      </c>
      <c r="E62" s="251"/>
      <c r="F62" s="220" t="s">
        <v>92</v>
      </c>
      <c r="G62" s="208"/>
      <c r="H62" s="208"/>
      <c r="I62" s="208"/>
      <c r="J62" s="208"/>
      <c r="K62" s="208"/>
      <c r="L62" s="75"/>
      <c r="M62" s="152"/>
      <c r="P62" s="254"/>
    </row>
    <row r="63" spans="3:16" s="63" customFormat="1" ht="22.5" customHeight="1">
      <c r="C63" s="261" t="s">
        <v>1721</v>
      </c>
      <c r="D63" s="253" t="s">
        <v>1584</v>
      </c>
      <c r="E63" s="218" t="s">
        <v>1677</v>
      </c>
      <c r="F63" s="214">
        <v>1461</v>
      </c>
      <c r="G63" s="234">
        <f>SUM(H63:K63)</f>
        <v>4.4491214133646846</v>
      </c>
      <c r="H63" s="264">
        <f>H25/(629.42)</f>
        <v>4.4491214133646846</v>
      </c>
      <c r="I63" s="235"/>
      <c r="J63" s="235"/>
      <c r="K63" s="236"/>
      <c r="L63" s="75"/>
      <c r="M63" s="221" t="s">
        <v>1514</v>
      </c>
      <c r="N63" s="222" t="s">
        <v>1561</v>
      </c>
      <c r="O63" s="222" t="s">
        <v>1560</v>
      </c>
    </row>
    <row r="64" spans="3:16" s="63" customFormat="1" ht="15" customHeight="1">
      <c r="C64" s="74"/>
      <c r="D64" s="247"/>
      <c r="E64" s="243" t="s">
        <v>183</v>
      </c>
      <c r="F64" s="206"/>
      <c r="G64" s="206"/>
      <c r="H64" s="206"/>
      <c r="I64" s="206"/>
      <c r="J64" s="206"/>
      <c r="K64" s="207"/>
      <c r="L64" s="75"/>
      <c r="M64" s="152"/>
      <c r="P64" s="254"/>
    </row>
    <row r="65" spans="3:16" s="63" customFormat="1" ht="15" customHeight="1">
      <c r="C65" s="74"/>
      <c r="D65" s="245" t="s">
        <v>253</v>
      </c>
      <c r="E65" s="226" t="s">
        <v>1917</v>
      </c>
      <c r="F65" s="201" t="s">
        <v>93</v>
      </c>
      <c r="G65" s="228">
        <f t="shared" si="0"/>
        <v>0.74650285858552268</v>
      </c>
      <c r="H65" s="228">
        <f>H67+H68+H69</f>
        <v>0</v>
      </c>
      <c r="I65" s="228">
        <f>I66+I68+I69</f>
        <v>0</v>
      </c>
      <c r="J65" s="228">
        <f>J66+J67+J69</f>
        <v>0.60349853541180742</v>
      </c>
      <c r="K65" s="228">
        <f>K66+K67+K68</f>
        <v>0.1430043231737152</v>
      </c>
      <c r="L65" s="75"/>
      <c r="M65" s="152"/>
      <c r="P65" s="254">
        <v>340</v>
      </c>
    </row>
    <row r="66" spans="3:16" s="63" customFormat="1" ht="15" customHeight="1">
      <c r="C66" s="74"/>
      <c r="D66" s="245" t="s">
        <v>254</v>
      </c>
      <c r="E66" s="199" t="s">
        <v>1878</v>
      </c>
      <c r="F66" s="201" t="s">
        <v>94</v>
      </c>
      <c r="G66" s="228">
        <f t="shared" si="0"/>
        <v>0.60349853541180742</v>
      </c>
      <c r="H66" s="203"/>
      <c r="I66" s="229"/>
      <c r="J66" s="229">
        <f>J28/629.42</f>
        <v>0.60349853541180742</v>
      </c>
      <c r="K66" s="229"/>
      <c r="L66" s="75"/>
      <c r="M66" s="152"/>
      <c r="P66" s="254">
        <v>350</v>
      </c>
    </row>
    <row r="67" spans="3:16" s="63" customFormat="1" ht="15" customHeight="1">
      <c r="C67" s="74"/>
      <c r="D67" s="245" t="s">
        <v>255</v>
      </c>
      <c r="E67" s="199" t="s">
        <v>1879</v>
      </c>
      <c r="F67" s="201" t="s">
        <v>95</v>
      </c>
      <c r="G67" s="228">
        <f t="shared" si="0"/>
        <v>0</v>
      </c>
      <c r="H67" s="229"/>
      <c r="I67" s="230"/>
      <c r="J67" s="229"/>
      <c r="K67" s="229"/>
      <c r="L67" s="75"/>
      <c r="M67" s="152"/>
      <c r="P67" s="254">
        <v>360</v>
      </c>
    </row>
    <row r="68" spans="3:16" s="63" customFormat="1" ht="15" customHeight="1">
      <c r="C68" s="74"/>
      <c r="D68" s="245" t="s">
        <v>256</v>
      </c>
      <c r="E68" s="199" t="s">
        <v>1880</v>
      </c>
      <c r="F68" s="201" t="s">
        <v>96</v>
      </c>
      <c r="G68" s="228">
        <f t="shared" si="0"/>
        <v>0.1430043231737152</v>
      </c>
      <c r="H68" s="229"/>
      <c r="I68" s="229"/>
      <c r="J68" s="203"/>
      <c r="K68" s="229">
        <f>K30/629.42</f>
        <v>0.1430043231737152</v>
      </c>
      <c r="L68" s="75"/>
      <c r="M68" s="152"/>
      <c r="P68" s="254">
        <v>370</v>
      </c>
    </row>
    <row r="69" spans="3:16" s="63" customFormat="1" ht="15" customHeight="1">
      <c r="C69" s="74"/>
      <c r="D69" s="245" t="s">
        <v>257</v>
      </c>
      <c r="E69" s="199" t="s">
        <v>1918</v>
      </c>
      <c r="F69" s="201" t="s">
        <v>97</v>
      </c>
      <c r="G69" s="228">
        <f t="shared" si="0"/>
        <v>0</v>
      </c>
      <c r="H69" s="229"/>
      <c r="I69" s="229"/>
      <c r="J69" s="229"/>
      <c r="K69" s="203"/>
      <c r="L69" s="75"/>
      <c r="M69" s="152"/>
      <c r="P69" s="254">
        <v>380</v>
      </c>
    </row>
    <row r="70" spans="3:16" s="63" customFormat="1" ht="15" customHeight="1">
      <c r="C70" s="74"/>
      <c r="D70" s="245" t="s">
        <v>258</v>
      </c>
      <c r="E70" s="227" t="s">
        <v>1921</v>
      </c>
      <c r="F70" s="201" t="s">
        <v>98</v>
      </c>
      <c r="G70" s="228">
        <f t="shared" si="0"/>
        <v>0</v>
      </c>
      <c r="H70" s="229"/>
      <c r="I70" s="229"/>
      <c r="J70" s="229"/>
      <c r="K70" s="229"/>
      <c r="L70" s="75"/>
      <c r="M70" s="152"/>
      <c r="P70" s="254"/>
    </row>
    <row r="71" spans="3:16" s="63" customFormat="1" ht="15" customHeight="1">
      <c r="C71" s="74"/>
      <c r="D71" s="245" t="s">
        <v>259</v>
      </c>
      <c r="E71" s="226" t="s">
        <v>357</v>
      </c>
      <c r="F71" s="248" t="s">
        <v>99</v>
      </c>
      <c r="G71" s="228">
        <f t="shared" si="0"/>
        <v>0.55757205045915281</v>
      </c>
      <c r="H71" s="228">
        <f>H72+H74+H77+H81</f>
        <v>0</v>
      </c>
      <c r="I71" s="228">
        <f>I72+I74+I77+I81</f>
        <v>0</v>
      </c>
      <c r="J71" s="228">
        <f>J72+J74+J77+J81</f>
        <v>0.42545041466747163</v>
      </c>
      <c r="K71" s="228">
        <f>K72+K74+K77+K81</f>
        <v>0.13212163579168124</v>
      </c>
      <c r="L71" s="75"/>
      <c r="M71" s="152"/>
      <c r="P71" s="254">
        <v>390</v>
      </c>
    </row>
    <row r="72" spans="3:16" s="63" customFormat="1" ht="22.5">
      <c r="C72" s="74"/>
      <c r="D72" s="245" t="s">
        <v>260</v>
      </c>
      <c r="E72" s="200" t="s">
        <v>358</v>
      </c>
      <c r="F72" s="201" t="s">
        <v>100</v>
      </c>
      <c r="G72" s="228">
        <f t="shared" si="0"/>
        <v>0</v>
      </c>
      <c r="H72" s="229"/>
      <c r="I72" s="229"/>
      <c r="J72" s="229"/>
      <c r="K72" s="229"/>
      <c r="L72" s="75"/>
      <c r="M72" s="152"/>
      <c r="P72" s="254"/>
    </row>
    <row r="73" spans="3:16" s="63" customFormat="1" ht="21" customHeight="1">
      <c r="C73" s="74"/>
      <c r="D73" s="245" t="s">
        <v>344</v>
      </c>
      <c r="E73" s="202" t="s">
        <v>331</v>
      </c>
      <c r="F73" s="201" t="s">
        <v>101</v>
      </c>
      <c r="G73" s="228">
        <f t="shared" si="0"/>
        <v>0</v>
      </c>
      <c r="H73" s="229"/>
      <c r="I73" s="229"/>
      <c r="J73" s="229"/>
      <c r="K73" s="229"/>
      <c r="L73" s="75"/>
      <c r="M73" s="152"/>
      <c r="P73" s="254"/>
    </row>
    <row r="74" spans="3:16" s="63" customFormat="1" ht="15" customHeight="1">
      <c r="C74" s="74"/>
      <c r="D74" s="245" t="s">
        <v>261</v>
      </c>
      <c r="E74" s="200" t="s">
        <v>70</v>
      </c>
      <c r="F74" s="201" t="s">
        <v>102</v>
      </c>
      <c r="G74" s="228">
        <f t="shared" si="0"/>
        <v>0.35428171967843414</v>
      </c>
      <c r="H74" s="229"/>
      <c r="I74" s="229"/>
      <c r="J74" s="263">
        <f>J36/629.42</f>
        <v>0.31195703981443235</v>
      </c>
      <c r="K74" s="263">
        <f>K36/629.42</f>
        <v>4.2324679864001784E-2</v>
      </c>
      <c r="L74" s="75"/>
      <c r="M74" s="152"/>
      <c r="P74" s="254"/>
    </row>
    <row r="75" spans="3:16" s="63" customFormat="1" ht="15" customHeight="1">
      <c r="C75" s="74"/>
      <c r="D75" s="245" t="s">
        <v>345</v>
      </c>
      <c r="E75" s="202" t="s">
        <v>359</v>
      </c>
      <c r="F75" s="201" t="s">
        <v>103</v>
      </c>
      <c r="G75" s="228">
        <f t="shared" si="0"/>
        <v>0.35428171967843414</v>
      </c>
      <c r="H75" s="229"/>
      <c r="I75" s="229"/>
      <c r="J75" s="229">
        <f>J74</f>
        <v>0.31195703981443235</v>
      </c>
      <c r="K75" s="229">
        <f>K74</f>
        <v>4.2324679864001784E-2</v>
      </c>
      <c r="L75" s="75"/>
      <c r="M75" s="152"/>
      <c r="P75" s="254"/>
    </row>
    <row r="76" spans="3:16" s="63" customFormat="1" ht="21.75" customHeight="1">
      <c r="C76" s="74"/>
      <c r="D76" s="245" t="s">
        <v>346</v>
      </c>
      <c r="E76" s="204" t="s">
        <v>331</v>
      </c>
      <c r="F76" s="201" t="s">
        <v>104</v>
      </c>
      <c r="G76" s="228">
        <f t="shared" si="0"/>
        <v>0</v>
      </c>
      <c r="H76" s="229"/>
      <c r="I76" s="229"/>
      <c r="J76" s="229"/>
      <c r="K76" s="229"/>
      <c r="L76" s="75"/>
      <c r="M76" s="152"/>
      <c r="P76" s="254"/>
    </row>
    <row r="77" spans="3:16" s="63" customFormat="1" ht="22.5" customHeight="1">
      <c r="C77" s="74"/>
      <c r="D77" s="245" t="s">
        <v>262</v>
      </c>
      <c r="E77" s="200" t="s">
        <v>360</v>
      </c>
      <c r="F77" s="201" t="s">
        <v>105</v>
      </c>
      <c r="G77" s="228">
        <f t="shared" si="0"/>
        <v>0.11002986876807219</v>
      </c>
      <c r="H77" s="228">
        <f>SUM(H78:H80)</f>
        <v>0</v>
      </c>
      <c r="I77" s="228">
        <f>SUM(I78:I80)</f>
        <v>0</v>
      </c>
      <c r="J77" s="228">
        <f>SUM(J78:J80)</f>
        <v>0.11002986876807219</v>
      </c>
      <c r="K77" s="228">
        <f>SUM(K78:K80)</f>
        <v>0</v>
      </c>
      <c r="L77" s="75"/>
      <c r="M77" s="152"/>
      <c r="P77" s="254"/>
    </row>
    <row r="78" spans="3:16" s="63" customFormat="1" ht="12" hidden="1" customHeight="1">
      <c r="C78" s="74"/>
      <c r="D78" s="252" t="s">
        <v>352</v>
      </c>
      <c r="E78" s="251"/>
      <c r="F78" s="220" t="s">
        <v>105</v>
      </c>
      <c r="G78" s="208"/>
      <c r="H78" s="208"/>
      <c r="I78" s="208"/>
      <c r="J78" s="208"/>
      <c r="K78" s="208"/>
      <c r="L78" s="75"/>
      <c r="M78" s="152"/>
      <c r="P78" s="254"/>
    </row>
    <row r="79" spans="3:16" s="63" customFormat="1" ht="15" customHeight="1">
      <c r="C79" s="261" t="s">
        <v>1721</v>
      </c>
      <c r="D79" s="253" t="s">
        <v>1585</v>
      </c>
      <c r="E79" s="218" t="s">
        <v>1389</v>
      </c>
      <c r="F79" s="214">
        <v>1781</v>
      </c>
      <c r="G79" s="234">
        <f>SUM(H79:K79)</f>
        <v>0.11002986876807219</v>
      </c>
      <c r="H79" s="235"/>
      <c r="I79" s="235"/>
      <c r="J79" s="235">
        <f>J41/(629.42)</f>
        <v>0.11002986876807219</v>
      </c>
      <c r="K79" s="236"/>
      <c r="L79" s="75"/>
      <c r="M79" s="221" t="s">
        <v>1390</v>
      </c>
      <c r="N79" s="222" t="s">
        <v>1235</v>
      </c>
      <c r="O79" s="222" t="s">
        <v>1388</v>
      </c>
    </row>
    <row r="80" spans="3:16" s="63" customFormat="1" ht="15" customHeight="1">
      <c r="C80" s="74"/>
      <c r="D80" s="247"/>
      <c r="E80" s="243" t="s">
        <v>183</v>
      </c>
      <c r="F80" s="206"/>
      <c r="G80" s="206"/>
      <c r="H80" s="206"/>
      <c r="I80" s="206"/>
      <c r="J80" s="206"/>
      <c r="K80" s="207"/>
      <c r="L80" s="75"/>
      <c r="M80" s="152"/>
      <c r="P80" s="254"/>
    </row>
    <row r="81" spans="3:16" s="63" customFormat="1" ht="15" customHeight="1">
      <c r="C81" s="74"/>
      <c r="D81" s="245" t="s">
        <v>263</v>
      </c>
      <c r="E81" s="244" t="s">
        <v>332</v>
      </c>
      <c r="F81" s="201" t="s">
        <v>106</v>
      </c>
      <c r="G81" s="228">
        <f t="shared" si="0"/>
        <v>9.3260462012646567E-2</v>
      </c>
      <c r="H81" s="263"/>
      <c r="I81" s="263"/>
      <c r="J81" s="263">
        <f>J43/629.42</f>
        <v>3.4635060849671131E-3</v>
      </c>
      <c r="K81" s="263">
        <f>K43/629.42</f>
        <v>8.9796955927679459E-2</v>
      </c>
      <c r="L81" s="75"/>
      <c r="M81" s="152"/>
      <c r="P81" s="254">
        <v>410</v>
      </c>
    </row>
    <row r="82" spans="3:16" s="63" customFormat="1" ht="15" customHeight="1">
      <c r="C82" s="74"/>
      <c r="D82" s="245" t="s">
        <v>264</v>
      </c>
      <c r="E82" s="226" t="s">
        <v>1919</v>
      </c>
      <c r="F82" s="201" t="s">
        <v>107</v>
      </c>
      <c r="G82" s="228">
        <f t="shared" si="0"/>
        <v>0.74650285858552268</v>
      </c>
      <c r="H82" s="263">
        <f>H44/629.42</f>
        <v>0.60349853541180742</v>
      </c>
      <c r="I82" s="263"/>
      <c r="J82" s="263">
        <f>J65-J71-J87</f>
        <v>0.14300432317371523</v>
      </c>
      <c r="K82" s="263"/>
      <c r="L82" s="75"/>
      <c r="M82" s="152"/>
      <c r="P82" s="254">
        <v>440</v>
      </c>
    </row>
    <row r="83" spans="3:16" s="63" customFormat="1" ht="15" customHeight="1">
      <c r="C83" s="74"/>
      <c r="D83" s="245" t="s">
        <v>265</v>
      </c>
      <c r="E83" s="226" t="s">
        <v>1920</v>
      </c>
      <c r="F83" s="201" t="s">
        <v>108</v>
      </c>
      <c r="G83" s="228">
        <f t="shared" si="0"/>
        <v>0</v>
      </c>
      <c r="H83" s="263"/>
      <c r="I83" s="263"/>
      <c r="J83" s="263"/>
      <c r="K83" s="263"/>
      <c r="L83" s="75"/>
      <c r="M83" s="152"/>
      <c r="P83" s="254">
        <v>450</v>
      </c>
    </row>
    <row r="84" spans="3:16" s="63" customFormat="1" ht="15" customHeight="1">
      <c r="C84" s="74"/>
      <c r="D84" s="245" t="s">
        <v>266</v>
      </c>
      <c r="E84" s="226" t="s">
        <v>1922</v>
      </c>
      <c r="F84" s="201" t="s">
        <v>109</v>
      </c>
      <c r="G84" s="228">
        <f t="shared" si="0"/>
        <v>3.8456228779528772</v>
      </c>
      <c r="H84" s="263">
        <f>H46/629.42</f>
        <v>3.8456228779528772</v>
      </c>
      <c r="I84" s="263"/>
      <c r="J84" s="263"/>
      <c r="K84" s="263"/>
      <c r="L84" s="75"/>
      <c r="M84" s="152"/>
      <c r="P84" s="254">
        <v>470</v>
      </c>
    </row>
    <row r="85" spans="3:16" s="63" customFormat="1" ht="15" customHeight="1">
      <c r="C85" s="74"/>
      <c r="D85" s="245" t="s">
        <v>267</v>
      </c>
      <c r="E85" s="226" t="s">
        <v>328</v>
      </c>
      <c r="F85" s="201" t="s">
        <v>110</v>
      </c>
      <c r="G85" s="228">
        <f t="shared" si="0"/>
        <v>4.5926484952654827E-2</v>
      </c>
      <c r="H85" s="263"/>
      <c r="I85" s="263"/>
      <c r="J85" s="263">
        <f>J87</f>
        <v>3.5043797570620573E-2</v>
      </c>
      <c r="K85" s="263">
        <f>K87</f>
        <v>1.0882687382034253E-2</v>
      </c>
      <c r="L85" s="75"/>
      <c r="M85" s="152"/>
      <c r="P85" s="254">
        <v>480</v>
      </c>
    </row>
    <row r="86" spans="3:16" s="63" customFormat="1" ht="15" customHeight="1">
      <c r="C86" s="74"/>
      <c r="D86" s="245" t="s">
        <v>268</v>
      </c>
      <c r="E86" s="200" t="s">
        <v>82</v>
      </c>
      <c r="F86" s="201" t="s">
        <v>111</v>
      </c>
      <c r="G86" s="228">
        <f t="shared" si="0"/>
        <v>0</v>
      </c>
      <c r="H86" s="263"/>
      <c r="I86" s="263"/>
      <c r="J86" s="263"/>
      <c r="K86" s="263"/>
      <c r="L86" s="75"/>
      <c r="M86" s="152"/>
      <c r="P86" s="254">
        <v>490</v>
      </c>
    </row>
    <row r="87" spans="3:16" s="63" customFormat="1" ht="21" customHeight="1">
      <c r="C87" s="74"/>
      <c r="D87" s="245" t="s">
        <v>269</v>
      </c>
      <c r="E87" s="226" t="s">
        <v>272</v>
      </c>
      <c r="F87" s="201" t="s">
        <v>112</v>
      </c>
      <c r="G87" s="228">
        <f t="shared" si="0"/>
        <v>4.5926484952654827E-2</v>
      </c>
      <c r="H87" s="263"/>
      <c r="I87" s="263"/>
      <c r="J87" s="263">
        <f>J49/629.42</f>
        <v>3.5043797570620573E-2</v>
      </c>
      <c r="K87" s="263">
        <f>K49/629.42</f>
        <v>1.0882687382034253E-2</v>
      </c>
      <c r="L87" s="75"/>
      <c r="M87" s="152"/>
      <c r="P87" s="254"/>
    </row>
    <row r="88" spans="3:16" s="63" customFormat="1" ht="33.75">
      <c r="C88" s="74"/>
      <c r="D88" s="245" t="s">
        <v>270</v>
      </c>
      <c r="E88" s="227" t="s">
        <v>85</v>
      </c>
      <c r="F88" s="201" t="s">
        <v>113</v>
      </c>
      <c r="G88" s="228">
        <f t="shared" si="0"/>
        <v>0</v>
      </c>
      <c r="H88" s="228">
        <f>H85-H87</f>
        <v>0</v>
      </c>
      <c r="I88" s="228">
        <f>I85-I87</f>
        <v>0</v>
      </c>
      <c r="J88" s="228">
        <f>J85-J87</f>
        <v>0</v>
      </c>
      <c r="K88" s="228">
        <f>K85-K87</f>
        <v>0</v>
      </c>
      <c r="L88" s="75"/>
      <c r="M88" s="152"/>
      <c r="P88" s="254"/>
    </row>
    <row r="89" spans="3:16" s="63" customFormat="1" ht="15" customHeight="1">
      <c r="C89" s="74"/>
      <c r="D89" s="245" t="s">
        <v>271</v>
      </c>
      <c r="E89" s="226" t="s">
        <v>1923</v>
      </c>
      <c r="F89" s="201" t="s">
        <v>114</v>
      </c>
      <c r="G89" s="228">
        <f t="shared" si="0"/>
        <v>-2.7755575615628914E-16</v>
      </c>
      <c r="H89" s="228">
        <f>(H53+H65+H70)-(H71+H82+H83+H84+H85)</f>
        <v>0</v>
      </c>
      <c r="I89" s="228">
        <f>(I53+I65+I70)-(I71+I82+I83+I84+I85)</f>
        <v>0</v>
      </c>
      <c r="J89" s="228">
        <f>(J53+J65+J70)-(J71+J82+J83+J84+J85)</f>
        <v>0</v>
      </c>
      <c r="K89" s="228">
        <f>(K53+K65+K70)-(K71+K82+K83+K84+K85)</f>
        <v>-2.7755575615628914E-16</v>
      </c>
      <c r="L89" s="75"/>
      <c r="M89" s="152"/>
      <c r="P89" s="254">
        <v>500</v>
      </c>
    </row>
    <row r="90" spans="3:16" s="63" customFormat="1" ht="15" customHeight="1">
      <c r="C90" s="74"/>
      <c r="D90" s="300" t="s">
        <v>51</v>
      </c>
      <c r="E90" s="301"/>
      <c r="F90" s="301"/>
      <c r="G90" s="301"/>
      <c r="H90" s="301"/>
      <c r="I90" s="301"/>
      <c r="J90" s="301"/>
      <c r="K90" s="302"/>
      <c r="L90" s="75"/>
      <c r="M90" s="152"/>
      <c r="P90" s="255"/>
    </row>
    <row r="91" spans="3:16" s="63" customFormat="1" ht="15" customHeight="1">
      <c r="C91" s="74"/>
      <c r="D91" s="245" t="s">
        <v>273</v>
      </c>
      <c r="E91" s="226" t="s">
        <v>1924</v>
      </c>
      <c r="F91" s="201" t="s">
        <v>115</v>
      </c>
      <c r="G91" s="228">
        <f t="shared" si="0"/>
        <v>0.9244</v>
      </c>
      <c r="H91" s="229"/>
      <c r="I91" s="229"/>
      <c r="J91" s="263">
        <v>0.6653</v>
      </c>
      <c r="K91" s="263">
        <v>0.2591</v>
      </c>
      <c r="L91" s="75"/>
      <c r="M91" s="152"/>
      <c r="P91" s="254">
        <v>600</v>
      </c>
    </row>
    <row r="92" spans="3:16" s="63" customFormat="1" ht="15" customHeight="1">
      <c r="C92" s="74"/>
      <c r="D92" s="245" t="s">
        <v>274</v>
      </c>
      <c r="E92" s="226" t="s">
        <v>1925</v>
      </c>
      <c r="F92" s="201" t="s">
        <v>116</v>
      </c>
      <c r="G92" s="228">
        <f t="shared" si="0"/>
        <v>0.9244</v>
      </c>
      <c r="H92" s="229"/>
      <c r="I92" s="229"/>
      <c r="J92" s="263">
        <v>0.6653</v>
      </c>
      <c r="K92" s="263">
        <v>0.2591</v>
      </c>
      <c r="L92" s="75"/>
      <c r="M92" s="152"/>
      <c r="P92" s="254">
        <v>610</v>
      </c>
    </row>
    <row r="93" spans="3:16" s="63" customFormat="1" ht="15" customHeight="1">
      <c r="C93" s="74"/>
      <c r="D93" s="245" t="s">
        <v>275</v>
      </c>
      <c r="E93" s="226" t="s">
        <v>1926</v>
      </c>
      <c r="F93" s="201" t="s">
        <v>117</v>
      </c>
      <c r="G93" s="228">
        <f t="shared" si="0"/>
        <v>0</v>
      </c>
      <c r="H93" s="229"/>
      <c r="I93" s="229"/>
      <c r="J93" s="229"/>
      <c r="K93" s="229"/>
      <c r="L93" s="75"/>
      <c r="M93" s="152"/>
      <c r="P93" s="254">
        <v>620</v>
      </c>
    </row>
    <row r="94" spans="3:16" s="63" customFormat="1" ht="15" customHeight="1">
      <c r="C94" s="74"/>
      <c r="D94" s="300" t="s">
        <v>58</v>
      </c>
      <c r="E94" s="301"/>
      <c r="F94" s="301"/>
      <c r="G94" s="301"/>
      <c r="H94" s="301"/>
      <c r="I94" s="301"/>
      <c r="J94" s="301"/>
      <c r="K94" s="302"/>
      <c r="L94" s="75"/>
      <c r="M94" s="152"/>
      <c r="P94" s="255"/>
    </row>
    <row r="95" spans="3:16" s="63" customFormat="1" ht="15" customHeight="1">
      <c r="C95" s="74"/>
      <c r="D95" s="245" t="s">
        <v>276</v>
      </c>
      <c r="E95" s="226" t="s">
        <v>361</v>
      </c>
      <c r="F95" s="201" t="s">
        <v>118</v>
      </c>
      <c r="G95" s="228">
        <f t="shared" si="0"/>
        <v>0</v>
      </c>
      <c r="H95" s="228">
        <f>SUM(H96:H97)</f>
        <v>0</v>
      </c>
      <c r="I95" s="228">
        <f>SUM(I96:I97)</f>
        <v>0</v>
      </c>
      <c r="J95" s="228">
        <f>SUM(J96:J97)</f>
        <v>0</v>
      </c>
      <c r="K95" s="228">
        <f>SUM(K96:K97)</f>
        <v>0</v>
      </c>
      <c r="L95" s="75"/>
      <c r="M95" s="152"/>
      <c r="P95" s="254">
        <v>700</v>
      </c>
    </row>
    <row r="96" spans="3:16" ht="15" customHeight="1">
      <c r="C96" s="58"/>
      <c r="D96" s="246" t="s">
        <v>277</v>
      </c>
      <c r="E96" s="200" t="s">
        <v>1927</v>
      </c>
      <c r="F96" s="201" t="s">
        <v>119</v>
      </c>
      <c r="G96" s="228">
        <f t="shared" si="0"/>
        <v>0</v>
      </c>
      <c r="H96" s="231"/>
      <c r="I96" s="231"/>
      <c r="J96" s="231"/>
      <c r="K96" s="231"/>
      <c r="L96" s="73"/>
      <c r="M96" s="152"/>
      <c r="P96" s="254">
        <v>710</v>
      </c>
    </row>
    <row r="97" spans="3:16" ht="15" customHeight="1">
      <c r="C97" s="58"/>
      <c r="D97" s="246" t="s">
        <v>278</v>
      </c>
      <c r="E97" s="200" t="s">
        <v>362</v>
      </c>
      <c r="F97" s="201" t="s">
        <v>120</v>
      </c>
      <c r="G97" s="228">
        <f t="shared" si="0"/>
        <v>0</v>
      </c>
      <c r="H97" s="249">
        <f>H100</f>
        <v>0</v>
      </c>
      <c r="I97" s="249">
        <f>I100</f>
        <v>0</v>
      </c>
      <c r="J97" s="249">
        <f>J100</f>
        <v>0</v>
      </c>
      <c r="K97" s="249">
        <f>K100</f>
        <v>0</v>
      </c>
      <c r="L97" s="73"/>
      <c r="M97" s="152"/>
      <c r="P97" s="254">
        <v>720</v>
      </c>
    </row>
    <row r="98" spans="3:16" ht="15" customHeight="1">
      <c r="C98" s="58"/>
      <c r="D98" s="246" t="s">
        <v>279</v>
      </c>
      <c r="E98" s="202" t="s">
        <v>363</v>
      </c>
      <c r="F98" s="201" t="s">
        <v>122</v>
      </c>
      <c r="G98" s="228">
        <f t="shared" si="0"/>
        <v>0</v>
      </c>
      <c r="H98" s="231"/>
      <c r="I98" s="231"/>
      <c r="J98" s="231"/>
      <c r="K98" s="231"/>
      <c r="L98" s="73"/>
      <c r="M98" s="152"/>
      <c r="P98" s="254">
        <v>730</v>
      </c>
    </row>
    <row r="99" spans="3:16" ht="15" customHeight="1">
      <c r="C99" s="58"/>
      <c r="D99" s="246" t="s">
        <v>280</v>
      </c>
      <c r="E99" s="204" t="s">
        <v>364</v>
      </c>
      <c r="F99" s="201" t="s">
        <v>123</v>
      </c>
      <c r="G99" s="228">
        <f t="shared" si="0"/>
        <v>0</v>
      </c>
      <c r="H99" s="231"/>
      <c r="I99" s="231"/>
      <c r="J99" s="231"/>
      <c r="K99" s="231"/>
      <c r="L99" s="73"/>
      <c r="M99" s="152"/>
      <c r="P99" s="254"/>
    </row>
    <row r="100" spans="3:16" ht="15" customHeight="1">
      <c r="C100" s="58"/>
      <c r="D100" s="246" t="s">
        <v>281</v>
      </c>
      <c r="E100" s="202" t="s">
        <v>333</v>
      </c>
      <c r="F100" s="201" t="s">
        <v>124</v>
      </c>
      <c r="G100" s="228">
        <f t="shared" si="0"/>
        <v>0</v>
      </c>
      <c r="H100" s="231"/>
      <c r="I100" s="231"/>
      <c r="J100" s="231"/>
      <c r="K100" s="231"/>
      <c r="L100" s="73"/>
      <c r="M100" s="152"/>
      <c r="P100" s="254">
        <v>740</v>
      </c>
    </row>
    <row r="101" spans="3:16" ht="15" customHeight="1">
      <c r="C101" s="58"/>
      <c r="D101" s="246" t="s">
        <v>282</v>
      </c>
      <c r="E101" s="226" t="s">
        <v>365</v>
      </c>
      <c r="F101" s="201" t="s">
        <v>126</v>
      </c>
      <c r="G101" s="228">
        <f t="shared" si="0"/>
        <v>281.69200000000001</v>
      </c>
      <c r="H101" s="249">
        <f>H102+H118</f>
        <v>0</v>
      </c>
      <c r="I101" s="249">
        <f>I102+I118</f>
        <v>0</v>
      </c>
      <c r="J101" s="249">
        <f>J102+J118</f>
        <v>198.53200000000001</v>
      </c>
      <c r="K101" s="249">
        <f>K102+K118</f>
        <v>83.16</v>
      </c>
      <c r="L101" s="73"/>
      <c r="M101" s="152"/>
      <c r="P101" s="254">
        <v>750</v>
      </c>
    </row>
    <row r="102" spans="3:16" ht="15" customHeight="1">
      <c r="C102" s="58"/>
      <c r="D102" s="246" t="s">
        <v>283</v>
      </c>
      <c r="E102" s="200" t="s">
        <v>128</v>
      </c>
      <c r="F102" s="201" t="s">
        <v>127</v>
      </c>
      <c r="G102" s="228">
        <f t="shared" si="0"/>
        <v>281.69200000000001</v>
      </c>
      <c r="H102" s="249">
        <f>H103+H104</f>
        <v>0</v>
      </c>
      <c r="I102" s="249">
        <f>I103+I104</f>
        <v>0</v>
      </c>
      <c r="J102" s="249">
        <f>J103+J104</f>
        <v>198.53200000000001</v>
      </c>
      <c r="K102" s="249">
        <f>K103+K104</f>
        <v>83.16</v>
      </c>
      <c r="L102" s="73"/>
      <c r="M102" s="152"/>
      <c r="P102" s="254">
        <v>760</v>
      </c>
    </row>
    <row r="103" spans="3:16" ht="15" customHeight="1">
      <c r="C103" s="58"/>
      <c r="D103" s="246" t="s">
        <v>284</v>
      </c>
      <c r="E103" s="202" t="s">
        <v>71</v>
      </c>
      <c r="F103" s="201" t="s">
        <v>129</v>
      </c>
      <c r="G103" s="228">
        <f t="shared" si="0"/>
        <v>222.99200000000002</v>
      </c>
      <c r="H103" s="231"/>
      <c r="I103" s="231"/>
      <c r="J103" s="231">
        <f>J37</f>
        <v>196.352</v>
      </c>
      <c r="K103" s="231">
        <f>K37</f>
        <v>26.64</v>
      </c>
      <c r="L103" s="73"/>
      <c r="M103" s="152"/>
      <c r="P103" s="254"/>
    </row>
    <row r="104" spans="3:16" ht="15" customHeight="1">
      <c r="C104" s="58"/>
      <c r="D104" s="246" t="s">
        <v>285</v>
      </c>
      <c r="E104" s="202" t="s">
        <v>366</v>
      </c>
      <c r="F104" s="201" t="s">
        <v>130</v>
      </c>
      <c r="G104" s="228">
        <f t="shared" si="0"/>
        <v>58.699999999999996</v>
      </c>
      <c r="H104" s="249">
        <f>H105+H108+H111+H114+H115+H116+H117</f>
        <v>0</v>
      </c>
      <c r="I104" s="249">
        <f>I105+I108+I111+I114+I115+I116+I117</f>
        <v>0</v>
      </c>
      <c r="J104" s="249">
        <f>J105+J108+J111+J114+J115+J116+J117</f>
        <v>2.1800000000000002</v>
      </c>
      <c r="K104" s="249">
        <f>K105+K108+K111+K114+K115+K116+K117</f>
        <v>56.519999999999996</v>
      </c>
      <c r="L104" s="73"/>
      <c r="M104" s="152"/>
      <c r="P104" s="254"/>
    </row>
    <row r="105" spans="3:16" ht="56.25">
      <c r="C105" s="58"/>
      <c r="D105" s="246" t="s">
        <v>286</v>
      </c>
      <c r="E105" s="204" t="s">
        <v>367</v>
      </c>
      <c r="F105" s="201" t="s">
        <v>131</v>
      </c>
      <c r="G105" s="228">
        <f t="shared" si="0"/>
        <v>1.1619999999999999</v>
      </c>
      <c r="H105" s="237">
        <f>H106+H107</f>
        <v>0</v>
      </c>
      <c r="I105" s="237">
        <f>I106+I107</f>
        <v>0</v>
      </c>
      <c r="J105" s="237">
        <f>J106+J107</f>
        <v>0</v>
      </c>
      <c r="K105" s="237">
        <f>K106+K107</f>
        <v>1.1619999999999999</v>
      </c>
      <c r="L105" s="73"/>
      <c r="M105" s="152"/>
      <c r="P105" s="254"/>
    </row>
    <row r="106" spans="3:16" ht="15" customHeight="1">
      <c r="C106" s="58"/>
      <c r="D106" s="246" t="s">
        <v>288</v>
      </c>
      <c r="E106" s="205" t="s">
        <v>132</v>
      </c>
      <c r="F106" s="201" t="s">
        <v>133</v>
      </c>
      <c r="G106" s="228">
        <f t="shared" si="0"/>
        <v>1.1619999999999999</v>
      </c>
      <c r="H106" s="231"/>
      <c r="I106" s="231"/>
      <c r="J106" s="231"/>
      <c r="K106" s="231">
        <v>1.1619999999999999</v>
      </c>
      <c r="L106" s="73"/>
      <c r="M106" s="152"/>
      <c r="P106" s="254"/>
    </row>
    <row r="107" spans="3:16" ht="15" customHeight="1">
      <c r="C107" s="58"/>
      <c r="D107" s="246" t="s">
        <v>289</v>
      </c>
      <c r="E107" s="205" t="s">
        <v>134</v>
      </c>
      <c r="F107" s="201" t="s">
        <v>135</v>
      </c>
      <c r="G107" s="228">
        <f t="shared" si="0"/>
        <v>0</v>
      </c>
      <c r="H107" s="231"/>
      <c r="I107" s="231"/>
      <c r="J107" s="231"/>
      <c r="K107" s="231"/>
      <c r="L107" s="73"/>
      <c r="M107" s="152"/>
      <c r="P107" s="254"/>
    </row>
    <row r="108" spans="3:16" ht="56.25">
      <c r="C108" s="58"/>
      <c r="D108" s="246" t="s">
        <v>287</v>
      </c>
      <c r="E108" s="204" t="s">
        <v>368</v>
      </c>
      <c r="F108" s="201" t="s">
        <v>136</v>
      </c>
      <c r="G108" s="228">
        <f t="shared" si="0"/>
        <v>55.357999999999997</v>
      </c>
      <c r="H108" s="237">
        <f>H109+H110</f>
        <v>0</v>
      </c>
      <c r="I108" s="237">
        <f>I109+I110</f>
        <v>0</v>
      </c>
      <c r="J108" s="237">
        <f>J109+J110</f>
        <v>0</v>
      </c>
      <c r="K108" s="237">
        <f>K109+K110</f>
        <v>55.357999999999997</v>
      </c>
      <c r="L108" s="73"/>
      <c r="M108" s="152"/>
      <c r="P108" s="254"/>
    </row>
    <row r="109" spans="3:16" ht="15" customHeight="1">
      <c r="C109" s="58"/>
      <c r="D109" s="246" t="s">
        <v>290</v>
      </c>
      <c r="E109" s="205" t="s">
        <v>132</v>
      </c>
      <c r="F109" s="201" t="s">
        <v>137</v>
      </c>
      <c r="G109" s="228">
        <f t="shared" si="0"/>
        <v>55.357999999999997</v>
      </c>
      <c r="H109" s="231"/>
      <c r="I109" s="231"/>
      <c r="J109" s="231"/>
      <c r="K109" s="231">
        <v>55.357999999999997</v>
      </c>
      <c r="L109" s="73"/>
      <c r="M109" s="152"/>
      <c r="P109" s="254"/>
    </row>
    <row r="110" spans="3:16" ht="15" customHeight="1">
      <c r="C110" s="58"/>
      <c r="D110" s="246" t="s">
        <v>291</v>
      </c>
      <c r="E110" s="205" t="s">
        <v>134</v>
      </c>
      <c r="F110" s="201" t="s">
        <v>138</v>
      </c>
      <c r="G110" s="228">
        <f t="shared" si="0"/>
        <v>0</v>
      </c>
      <c r="H110" s="231"/>
      <c r="I110" s="231"/>
      <c r="J110" s="231"/>
      <c r="K110" s="231"/>
      <c r="L110" s="73"/>
      <c r="M110" s="152"/>
      <c r="P110" s="254"/>
    </row>
    <row r="111" spans="3:16" ht="30.75" customHeight="1">
      <c r="C111" s="58"/>
      <c r="D111" s="246" t="s">
        <v>292</v>
      </c>
      <c r="E111" s="204" t="s">
        <v>369</v>
      </c>
      <c r="F111" s="201" t="s">
        <v>139</v>
      </c>
      <c r="G111" s="228">
        <f t="shared" si="0"/>
        <v>0</v>
      </c>
      <c r="H111" s="237">
        <f>H112+H113</f>
        <v>0</v>
      </c>
      <c r="I111" s="237">
        <f>I112+I113</f>
        <v>0</v>
      </c>
      <c r="J111" s="237">
        <f>J112+J113</f>
        <v>0</v>
      </c>
      <c r="K111" s="237">
        <f>K112+K113</f>
        <v>0</v>
      </c>
      <c r="L111" s="73"/>
      <c r="M111" s="152"/>
      <c r="P111" s="254"/>
    </row>
    <row r="112" spans="3:16" ht="15" customHeight="1">
      <c r="C112" s="58"/>
      <c r="D112" s="246" t="s">
        <v>293</v>
      </c>
      <c r="E112" s="205" t="s">
        <v>132</v>
      </c>
      <c r="F112" s="201" t="s">
        <v>140</v>
      </c>
      <c r="G112" s="228">
        <f t="shared" si="0"/>
        <v>0</v>
      </c>
      <c r="H112" s="231"/>
      <c r="I112" s="231"/>
      <c r="J112" s="231"/>
      <c r="K112" s="231"/>
      <c r="L112" s="73"/>
      <c r="M112" s="152"/>
      <c r="P112" s="254"/>
    </row>
    <row r="113" spans="3:16" ht="15" customHeight="1">
      <c r="C113" s="58"/>
      <c r="D113" s="246" t="s">
        <v>294</v>
      </c>
      <c r="E113" s="205" t="s">
        <v>134</v>
      </c>
      <c r="F113" s="201" t="s">
        <v>141</v>
      </c>
      <c r="G113" s="228">
        <f t="shared" si="0"/>
        <v>0</v>
      </c>
      <c r="H113" s="231"/>
      <c r="I113" s="231"/>
      <c r="J113" s="231"/>
      <c r="K113" s="231"/>
      <c r="L113" s="73"/>
      <c r="M113" s="152"/>
      <c r="P113" s="254"/>
    </row>
    <row r="114" spans="3:16" ht="27" customHeight="1">
      <c r="C114" s="58"/>
      <c r="D114" s="246" t="s">
        <v>295</v>
      </c>
      <c r="E114" s="204" t="s">
        <v>142</v>
      </c>
      <c r="F114" s="201" t="s">
        <v>143</v>
      </c>
      <c r="G114" s="228">
        <f t="shared" si="0"/>
        <v>0</v>
      </c>
      <c r="H114" s="231"/>
      <c r="I114" s="231"/>
      <c r="J114" s="231"/>
      <c r="K114" s="231"/>
      <c r="L114" s="73"/>
      <c r="M114" s="152"/>
      <c r="P114" s="254"/>
    </row>
    <row r="115" spans="3:16" ht="15" customHeight="1">
      <c r="C115" s="58"/>
      <c r="D115" s="246" t="s">
        <v>296</v>
      </c>
      <c r="E115" s="204" t="s">
        <v>144</v>
      </c>
      <c r="F115" s="201" t="s">
        <v>145</v>
      </c>
      <c r="G115" s="228">
        <f t="shared" si="0"/>
        <v>0</v>
      </c>
      <c r="H115" s="231"/>
      <c r="I115" s="231"/>
      <c r="J115" s="231"/>
      <c r="K115" s="231"/>
      <c r="L115" s="73"/>
      <c r="M115" s="152"/>
      <c r="P115" s="254"/>
    </row>
    <row r="116" spans="3:16" ht="45">
      <c r="C116" s="58"/>
      <c r="D116" s="246" t="s">
        <v>297</v>
      </c>
      <c r="E116" s="204" t="s">
        <v>334</v>
      </c>
      <c r="F116" s="201" t="s">
        <v>146</v>
      </c>
      <c r="G116" s="228">
        <f t="shared" si="0"/>
        <v>0</v>
      </c>
      <c r="H116" s="231"/>
      <c r="I116" s="231"/>
      <c r="J116" s="231"/>
      <c r="K116" s="231"/>
      <c r="L116" s="73"/>
      <c r="M116" s="152"/>
      <c r="P116" s="254"/>
    </row>
    <row r="117" spans="3:16" ht="33.75">
      <c r="C117" s="58"/>
      <c r="D117" s="246" t="s">
        <v>298</v>
      </c>
      <c r="E117" s="204" t="s">
        <v>147</v>
      </c>
      <c r="F117" s="201" t="s">
        <v>148</v>
      </c>
      <c r="G117" s="228">
        <f t="shared" si="0"/>
        <v>2.1800000000000002</v>
      </c>
      <c r="H117" s="231"/>
      <c r="I117" s="231"/>
      <c r="J117" s="231">
        <v>2.1800000000000002</v>
      </c>
      <c r="K117" s="231"/>
      <c r="L117" s="73"/>
      <c r="M117" s="152"/>
      <c r="P117" s="254"/>
    </row>
    <row r="118" spans="3:16" ht="15" customHeight="1">
      <c r="C118" s="58"/>
      <c r="D118" s="246" t="s">
        <v>299</v>
      </c>
      <c r="E118" s="200" t="s">
        <v>370</v>
      </c>
      <c r="F118" s="201" t="s">
        <v>149</v>
      </c>
      <c r="G118" s="228">
        <f t="shared" si="0"/>
        <v>0</v>
      </c>
      <c r="H118" s="249">
        <f>H121</f>
        <v>0</v>
      </c>
      <c r="I118" s="249">
        <f>I121</f>
        <v>0</v>
      </c>
      <c r="J118" s="249">
        <f>J121</f>
        <v>0</v>
      </c>
      <c r="K118" s="249">
        <f>K121</f>
        <v>0</v>
      </c>
      <c r="L118" s="73"/>
      <c r="M118" s="152"/>
      <c r="P118" s="254">
        <v>770</v>
      </c>
    </row>
    <row r="119" spans="3:16" ht="15" customHeight="1">
      <c r="C119" s="58"/>
      <c r="D119" s="246" t="s">
        <v>300</v>
      </c>
      <c r="E119" s="202" t="s">
        <v>363</v>
      </c>
      <c r="F119" s="201" t="s">
        <v>150</v>
      </c>
      <c r="G119" s="228">
        <f t="shared" si="0"/>
        <v>0</v>
      </c>
      <c r="H119" s="231"/>
      <c r="I119" s="231"/>
      <c r="J119" s="231"/>
      <c r="K119" s="231"/>
      <c r="L119" s="73"/>
      <c r="M119" s="152"/>
      <c r="P119" s="254">
        <v>780</v>
      </c>
    </row>
    <row r="120" spans="3:16" ht="15" customHeight="1">
      <c r="C120" s="58"/>
      <c r="D120" s="246" t="s">
        <v>301</v>
      </c>
      <c r="E120" s="204" t="s">
        <v>371</v>
      </c>
      <c r="F120" s="201" t="s">
        <v>151</v>
      </c>
      <c r="G120" s="228">
        <f t="shared" si="0"/>
        <v>0</v>
      </c>
      <c r="H120" s="231"/>
      <c r="I120" s="231"/>
      <c r="J120" s="231"/>
      <c r="K120" s="231"/>
      <c r="L120" s="73"/>
      <c r="M120" s="152"/>
      <c r="P120" s="254"/>
    </row>
    <row r="121" spans="3:16" ht="15" customHeight="1">
      <c r="C121" s="58"/>
      <c r="D121" s="246" t="s">
        <v>302</v>
      </c>
      <c r="E121" s="202" t="s">
        <v>333</v>
      </c>
      <c r="F121" s="201" t="s">
        <v>152</v>
      </c>
      <c r="G121" s="228">
        <f t="shared" si="0"/>
        <v>0</v>
      </c>
      <c r="H121" s="231"/>
      <c r="I121" s="231"/>
      <c r="J121" s="231"/>
      <c r="K121" s="231"/>
      <c r="L121" s="73"/>
      <c r="M121" s="152"/>
      <c r="P121" s="254">
        <v>790</v>
      </c>
    </row>
    <row r="122" spans="3:16" ht="27.75" customHeight="1">
      <c r="C122" s="58"/>
      <c r="D122" s="246" t="s">
        <v>303</v>
      </c>
      <c r="E122" s="227" t="s">
        <v>372</v>
      </c>
      <c r="F122" s="201" t="s">
        <v>153</v>
      </c>
      <c r="G122" s="228">
        <f t="shared" si="0"/>
        <v>0</v>
      </c>
      <c r="H122" s="249">
        <f>SUM(H123:H124)</f>
        <v>0</v>
      </c>
      <c r="I122" s="249">
        <f>SUM(I123:I124)</f>
        <v>0</v>
      </c>
      <c r="J122" s="249">
        <f>SUM(J123:J124)</f>
        <v>0</v>
      </c>
      <c r="K122" s="249">
        <f>SUM(K123:K124)</f>
        <v>0</v>
      </c>
      <c r="L122" s="73"/>
      <c r="M122" s="152"/>
      <c r="P122" s="254"/>
    </row>
    <row r="123" spans="3:16" ht="15" customHeight="1">
      <c r="C123" s="58"/>
      <c r="D123" s="246" t="s">
        <v>304</v>
      </c>
      <c r="E123" s="200" t="s">
        <v>1927</v>
      </c>
      <c r="F123" s="201" t="s">
        <v>154</v>
      </c>
      <c r="G123" s="228">
        <f t="shared" si="0"/>
        <v>0</v>
      </c>
      <c r="H123" s="231"/>
      <c r="I123" s="231"/>
      <c r="J123" s="231"/>
      <c r="K123" s="231"/>
      <c r="L123" s="73"/>
      <c r="M123" s="152"/>
      <c r="P123" s="254"/>
    </row>
    <row r="124" spans="3:16" ht="15" customHeight="1">
      <c r="C124" s="58"/>
      <c r="D124" s="246" t="s">
        <v>305</v>
      </c>
      <c r="E124" s="200" t="s">
        <v>362</v>
      </c>
      <c r="F124" s="201" t="s">
        <v>155</v>
      </c>
      <c r="G124" s="228">
        <f t="shared" si="0"/>
        <v>0</v>
      </c>
      <c r="H124" s="249">
        <f>H126</f>
        <v>0</v>
      </c>
      <c r="I124" s="249">
        <f>I126</f>
        <v>0</v>
      </c>
      <c r="J124" s="249">
        <f>J126</f>
        <v>0</v>
      </c>
      <c r="K124" s="249">
        <f>K126</f>
        <v>0</v>
      </c>
      <c r="L124" s="73"/>
      <c r="M124" s="152"/>
      <c r="P124" s="254"/>
    </row>
    <row r="125" spans="3:16" ht="15" customHeight="1">
      <c r="C125" s="58"/>
      <c r="D125" s="246" t="s">
        <v>306</v>
      </c>
      <c r="E125" s="202" t="s">
        <v>121</v>
      </c>
      <c r="F125" s="201" t="s">
        <v>156</v>
      </c>
      <c r="G125" s="228">
        <f t="shared" si="0"/>
        <v>0</v>
      </c>
      <c r="H125" s="231"/>
      <c r="I125" s="231"/>
      <c r="J125" s="231"/>
      <c r="K125" s="231"/>
      <c r="L125" s="73"/>
      <c r="M125" s="152"/>
      <c r="P125" s="254"/>
    </row>
    <row r="126" spans="3:16" ht="15" customHeight="1">
      <c r="C126" s="58"/>
      <c r="D126" s="246" t="s">
        <v>307</v>
      </c>
      <c r="E126" s="202" t="s">
        <v>333</v>
      </c>
      <c r="F126" s="201" t="s">
        <v>157</v>
      </c>
      <c r="G126" s="228">
        <f t="shared" si="0"/>
        <v>0</v>
      </c>
      <c r="H126" s="231"/>
      <c r="I126" s="231"/>
      <c r="J126" s="231"/>
      <c r="K126" s="231"/>
      <c r="L126" s="73"/>
      <c r="M126" s="152"/>
      <c r="P126" s="254"/>
    </row>
    <row r="127" spans="3:16" ht="15" customHeight="1">
      <c r="C127" s="58"/>
      <c r="D127" s="300" t="s">
        <v>52</v>
      </c>
      <c r="E127" s="301"/>
      <c r="F127" s="301"/>
      <c r="G127" s="301"/>
      <c r="H127" s="301"/>
      <c r="I127" s="301"/>
      <c r="J127" s="301"/>
      <c r="K127" s="302"/>
      <c r="L127" s="73"/>
      <c r="M127" s="152"/>
      <c r="P127" s="256"/>
    </row>
    <row r="128" spans="3:16" ht="22.5">
      <c r="C128" s="58"/>
      <c r="D128" s="246" t="s">
        <v>308</v>
      </c>
      <c r="E128" s="226" t="s">
        <v>373</v>
      </c>
      <c r="F128" s="201" t="s">
        <v>158</v>
      </c>
      <c r="G128" s="228">
        <f t="shared" si="0"/>
        <v>0</v>
      </c>
      <c r="H128" s="249">
        <f>SUM( H129:H130)</f>
        <v>0</v>
      </c>
      <c r="I128" s="249">
        <f>SUM( I129:I130)</f>
        <v>0</v>
      </c>
      <c r="J128" s="249">
        <f>SUM( J129:J130)</f>
        <v>0</v>
      </c>
      <c r="K128" s="249">
        <f>SUM( K129:K130)</f>
        <v>0</v>
      </c>
      <c r="L128" s="73"/>
      <c r="M128" s="152"/>
      <c r="P128" s="254">
        <v>800</v>
      </c>
    </row>
    <row r="129" spans="3:16" ht="15" customHeight="1">
      <c r="C129" s="58"/>
      <c r="D129" s="246" t="s">
        <v>309</v>
      </c>
      <c r="E129" s="200" t="s">
        <v>1927</v>
      </c>
      <c r="F129" s="201" t="s">
        <v>159</v>
      </c>
      <c r="G129" s="228">
        <f t="shared" si="0"/>
        <v>0</v>
      </c>
      <c r="H129" s="231"/>
      <c r="I129" s="231"/>
      <c r="J129" s="231"/>
      <c r="K129" s="231"/>
      <c r="L129" s="73"/>
      <c r="M129" s="152"/>
      <c r="P129" s="254">
        <v>810</v>
      </c>
    </row>
    <row r="130" spans="3:16" ht="15" customHeight="1">
      <c r="C130" s="58"/>
      <c r="D130" s="246" t="s">
        <v>310</v>
      </c>
      <c r="E130" s="200" t="s">
        <v>362</v>
      </c>
      <c r="F130" s="201" t="s">
        <v>160</v>
      </c>
      <c r="G130" s="228">
        <f t="shared" si="0"/>
        <v>0</v>
      </c>
      <c r="H130" s="249">
        <f>H131+H133</f>
        <v>0</v>
      </c>
      <c r="I130" s="249">
        <f>I131+I133</f>
        <v>0</v>
      </c>
      <c r="J130" s="249">
        <f>J131+J133</f>
        <v>0</v>
      </c>
      <c r="K130" s="249">
        <f>K131+K133</f>
        <v>0</v>
      </c>
      <c r="L130" s="73"/>
      <c r="M130" s="152"/>
      <c r="P130" s="254">
        <v>820</v>
      </c>
    </row>
    <row r="131" spans="3:16" ht="15" customHeight="1">
      <c r="C131" s="58"/>
      <c r="D131" s="246" t="s">
        <v>311</v>
      </c>
      <c r="E131" s="258" t="s">
        <v>374</v>
      </c>
      <c r="F131" s="201" t="s">
        <v>161</v>
      </c>
      <c r="G131" s="228">
        <f t="shared" si="0"/>
        <v>0</v>
      </c>
      <c r="H131" s="231"/>
      <c r="I131" s="231"/>
      <c r="J131" s="231"/>
      <c r="K131" s="231"/>
      <c r="L131" s="73"/>
      <c r="M131" s="152"/>
      <c r="P131" s="254">
        <v>830</v>
      </c>
    </row>
    <row r="132" spans="3:16" ht="15" customHeight="1">
      <c r="C132" s="58"/>
      <c r="D132" s="246" t="s">
        <v>312</v>
      </c>
      <c r="E132" s="204" t="s">
        <v>375</v>
      </c>
      <c r="F132" s="201" t="s">
        <v>162</v>
      </c>
      <c r="G132" s="228">
        <f t="shared" si="0"/>
        <v>0</v>
      </c>
      <c r="H132" s="231"/>
      <c r="I132" s="231"/>
      <c r="J132" s="231"/>
      <c r="K132" s="231"/>
      <c r="L132" s="73"/>
      <c r="M132" s="152"/>
      <c r="P132" s="256"/>
    </row>
    <row r="133" spans="3:16" ht="15" customHeight="1">
      <c r="C133" s="58"/>
      <c r="D133" s="246" t="s">
        <v>313</v>
      </c>
      <c r="E133" s="258" t="s">
        <v>1929</v>
      </c>
      <c r="F133" s="201" t="s">
        <v>163</v>
      </c>
      <c r="G133" s="228">
        <f t="shared" si="0"/>
        <v>0</v>
      </c>
      <c r="H133" s="231"/>
      <c r="I133" s="231"/>
      <c r="J133" s="231"/>
      <c r="K133" s="231"/>
      <c r="L133" s="73"/>
      <c r="M133" s="152"/>
      <c r="P133" s="254">
        <v>840</v>
      </c>
    </row>
    <row r="134" spans="3:16" ht="15" customHeight="1">
      <c r="C134" s="58"/>
      <c r="D134" s="246" t="s">
        <v>185</v>
      </c>
      <c r="E134" s="226" t="s">
        <v>376</v>
      </c>
      <c r="F134" s="201" t="s">
        <v>164</v>
      </c>
      <c r="G134" s="228">
        <f t="shared" si="0"/>
        <v>868.01382000000001</v>
      </c>
      <c r="H134" s="237">
        <f>SUM( H135+H140)</f>
        <v>0</v>
      </c>
      <c r="I134" s="237">
        <f>SUM( I135+I140)</f>
        <v>0</v>
      </c>
      <c r="J134" s="237">
        <f>SUM( J135+J140)</f>
        <v>700.02985999999999</v>
      </c>
      <c r="K134" s="237">
        <f>SUM( K135+K140)</f>
        <v>167.98396</v>
      </c>
      <c r="L134" s="77"/>
      <c r="M134" s="152"/>
      <c r="P134" s="254">
        <v>850</v>
      </c>
    </row>
    <row r="135" spans="3:16" ht="15" customHeight="1">
      <c r="C135" s="58"/>
      <c r="D135" s="246" t="s">
        <v>314</v>
      </c>
      <c r="E135" s="200" t="s">
        <v>1927</v>
      </c>
      <c r="F135" s="201" t="s">
        <v>165</v>
      </c>
      <c r="G135" s="228">
        <f t="shared" ref="G135:G148" si="1">SUM(H135:K135)</f>
        <v>868.01382000000001</v>
      </c>
      <c r="H135" s="237">
        <f>SUM( H136:H137)</f>
        <v>0</v>
      </c>
      <c r="I135" s="237">
        <f>SUM( I136:I137)</f>
        <v>0</v>
      </c>
      <c r="J135" s="237">
        <f>SUM( J136:J137)</f>
        <v>700.02985999999999</v>
      </c>
      <c r="K135" s="237">
        <f>SUM( K136:K137)</f>
        <v>167.98396</v>
      </c>
      <c r="L135" s="77"/>
      <c r="M135" s="152"/>
      <c r="P135" s="254">
        <v>860</v>
      </c>
    </row>
    <row r="136" spans="3:16" ht="15" customHeight="1">
      <c r="C136" s="58"/>
      <c r="D136" s="246" t="s">
        <v>315</v>
      </c>
      <c r="E136" s="202" t="s">
        <v>71</v>
      </c>
      <c r="F136" s="201" t="s">
        <v>166</v>
      </c>
      <c r="G136" s="228">
        <f t="shared" si="1"/>
        <v>831.88282000000004</v>
      </c>
      <c r="H136" s="232"/>
      <c r="I136" s="232"/>
      <c r="J136" s="232">
        <v>696.08276000000001</v>
      </c>
      <c r="K136" s="232">
        <v>135.80006</v>
      </c>
      <c r="L136" s="77"/>
      <c r="M136" s="152"/>
      <c r="P136" s="254"/>
    </row>
    <row r="137" spans="3:16" ht="15" customHeight="1">
      <c r="C137" s="58"/>
      <c r="D137" s="246" t="s">
        <v>316</v>
      </c>
      <c r="E137" s="202" t="s">
        <v>366</v>
      </c>
      <c r="F137" s="201" t="s">
        <v>167</v>
      </c>
      <c r="G137" s="228">
        <f t="shared" si="1"/>
        <v>36.131</v>
      </c>
      <c r="H137" s="237">
        <f>H138+H139</f>
        <v>0</v>
      </c>
      <c r="I137" s="237">
        <f>I138+I139</f>
        <v>0</v>
      </c>
      <c r="J137" s="237">
        <f>J138+J139</f>
        <v>3.9470999999999998</v>
      </c>
      <c r="K137" s="237">
        <f>K138+K139</f>
        <v>32.183900000000001</v>
      </c>
      <c r="L137" s="77"/>
      <c r="M137" s="152"/>
      <c r="P137" s="254"/>
    </row>
    <row r="138" spans="3:16" ht="15" customHeight="1">
      <c r="C138" s="58"/>
      <c r="D138" s="246" t="s">
        <v>317</v>
      </c>
      <c r="E138" s="204" t="s">
        <v>132</v>
      </c>
      <c r="F138" s="201" t="s">
        <v>168</v>
      </c>
      <c r="G138" s="228">
        <f t="shared" si="1"/>
        <v>36.131</v>
      </c>
      <c r="H138" s="232"/>
      <c r="I138" s="232"/>
      <c r="J138" s="232">
        <v>3.9470999999999998</v>
      </c>
      <c r="K138" s="232">
        <f>(2103.91+30079.99)/1000</f>
        <v>32.183900000000001</v>
      </c>
      <c r="L138" s="77"/>
      <c r="M138" s="152"/>
      <c r="P138" s="254"/>
    </row>
    <row r="139" spans="3:16" ht="15" customHeight="1">
      <c r="C139" s="58"/>
      <c r="D139" s="246" t="s">
        <v>318</v>
      </c>
      <c r="E139" s="204" t="s">
        <v>169</v>
      </c>
      <c r="F139" s="201" t="s">
        <v>170</v>
      </c>
      <c r="G139" s="228">
        <f t="shared" si="1"/>
        <v>0</v>
      </c>
      <c r="H139" s="232"/>
      <c r="I139" s="232"/>
      <c r="J139" s="232"/>
      <c r="K139" s="232"/>
      <c r="L139" s="77"/>
      <c r="M139" s="152"/>
      <c r="P139" s="254"/>
    </row>
    <row r="140" spans="3:16" ht="15" customHeight="1">
      <c r="C140" s="58"/>
      <c r="D140" s="246" t="s">
        <v>319</v>
      </c>
      <c r="E140" s="200" t="s">
        <v>370</v>
      </c>
      <c r="F140" s="201" t="s">
        <v>171</v>
      </c>
      <c r="G140" s="228">
        <f t="shared" si="1"/>
        <v>0</v>
      </c>
      <c r="H140" s="237">
        <f>H141+H143</f>
        <v>0</v>
      </c>
      <c r="I140" s="237">
        <f>I141+I143</f>
        <v>0</v>
      </c>
      <c r="J140" s="237">
        <f>J141+J143</f>
        <v>0</v>
      </c>
      <c r="K140" s="237">
        <f>K141+K143</f>
        <v>0</v>
      </c>
      <c r="L140" s="77"/>
      <c r="M140" s="152"/>
      <c r="P140" s="254">
        <v>870</v>
      </c>
    </row>
    <row r="141" spans="3:16" ht="15" customHeight="1">
      <c r="C141" s="58"/>
      <c r="D141" s="246" t="s">
        <v>320</v>
      </c>
      <c r="E141" s="202" t="s">
        <v>374</v>
      </c>
      <c r="F141" s="201" t="s">
        <v>172</v>
      </c>
      <c r="G141" s="228">
        <f t="shared" si="1"/>
        <v>0</v>
      </c>
      <c r="H141" s="231"/>
      <c r="I141" s="231"/>
      <c r="J141" s="231"/>
      <c r="K141" s="231"/>
      <c r="L141" s="77"/>
      <c r="M141" s="152"/>
      <c r="P141" s="254">
        <v>880</v>
      </c>
    </row>
    <row r="142" spans="3:16" ht="15" customHeight="1">
      <c r="C142" s="58"/>
      <c r="D142" s="246" t="s">
        <v>321</v>
      </c>
      <c r="E142" s="204" t="s">
        <v>375</v>
      </c>
      <c r="F142" s="201" t="s">
        <v>173</v>
      </c>
      <c r="G142" s="228">
        <f t="shared" si="1"/>
        <v>0</v>
      </c>
      <c r="H142" s="231"/>
      <c r="I142" s="231"/>
      <c r="J142" s="231"/>
      <c r="K142" s="231"/>
      <c r="L142" s="77"/>
      <c r="M142" s="152"/>
      <c r="P142" s="254"/>
    </row>
    <row r="143" spans="3:16" ht="15" customHeight="1">
      <c r="C143" s="58"/>
      <c r="D143" s="246" t="s">
        <v>322</v>
      </c>
      <c r="E143" s="202" t="s">
        <v>1929</v>
      </c>
      <c r="F143" s="201" t="s">
        <v>174</v>
      </c>
      <c r="G143" s="228">
        <f t="shared" si="1"/>
        <v>0</v>
      </c>
      <c r="H143" s="233"/>
      <c r="I143" s="233"/>
      <c r="J143" s="233"/>
      <c r="K143" s="233"/>
      <c r="L143" s="77"/>
      <c r="M143" s="152"/>
      <c r="P143" s="254">
        <v>890</v>
      </c>
    </row>
    <row r="144" spans="3:16" ht="22.5" customHeight="1">
      <c r="C144" s="58"/>
      <c r="D144" s="246" t="s">
        <v>323</v>
      </c>
      <c r="E144" s="226" t="s">
        <v>377</v>
      </c>
      <c r="F144" s="201" t="s">
        <v>175</v>
      </c>
      <c r="G144" s="228">
        <f t="shared" si="1"/>
        <v>0</v>
      </c>
      <c r="H144" s="250">
        <f>SUM( H145:H146)</f>
        <v>0</v>
      </c>
      <c r="I144" s="250">
        <f>SUM( I145:I146)</f>
        <v>0</v>
      </c>
      <c r="J144" s="250">
        <f>SUM( J145:J146)</f>
        <v>0</v>
      </c>
      <c r="K144" s="250">
        <f>SUM( K145:K146)</f>
        <v>0</v>
      </c>
      <c r="L144" s="77"/>
      <c r="M144" s="152"/>
      <c r="P144" s="254">
        <v>900</v>
      </c>
    </row>
    <row r="145" spans="3:19" ht="15" customHeight="1">
      <c r="C145" s="58"/>
      <c r="D145" s="246" t="s">
        <v>324</v>
      </c>
      <c r="E145" s="200" t="s">
        <v>1927</v>
      </c>
      <c r="F145" s="201" t="s">
        <v>176</v>
      </c>
      <c r="G145" s="228">
        <f t="shared" si="1"/>
        <v>0</v>
      </c>
      <c r="H145" s="233"/>
      <c r="I145" s="233"/>
      <c r="J145" s="233"/>
      <c r="K145" s="233"/>
      <c r="L145" s="77"/>
      <c r="M145" s="152"/>
      <c r="P145" s="254"/>
    </row>
    <row r="146" spans="3:19" ht="15" customHeight="1">
      <c r="C146" s="58"/>
      <c r="D146" s="246" t="s">
        <v>325</v>
      </c>
      <c r="E146" s="200" t="s">
        <v>362</v>
      </c>
      <c r="F146" s="201" t="s">
        <v>177</v>
      </c>
      <c r="G146" s="228">
        <f t="shared" si="1"/>
        <v>0</v>
      </c>
      <c r="H146" s="250">
        <f>H147+H148</f>
        <v>0</v>
      </c>
      <c r="I146" s="250">
        <f>I147+I148</f>
        <v>0</v>
      </c>
      <c r="J146" s="250">
        <f>J147+J148</f>
        <v>0</v>
      </c>
      <c r="K146" s="250">
        <f>K147+K148</f>
        <v>0</v>
      </c>
      <c r="L146" s="77"/>
      <c r="M146" s="152"/>
      <c r="P146" s="254"/>
    </row>
    <row r="147" spans="3:19" ht="15" customHeight="1">
      <c r="C147" s="58"/>
      <c r="D147" s="246" t="s">
        <v>326</v>
      </c>
      <c r="E147" s="202" t="s">
        <v>1928</v>
      </c>
      <c r="F147" s="201" t="s">
        <v>180</v>
      </c>
      <c r="G147" s="228">
        <f t="shared" si="1"/>
        <v>0</v>
      </c>
      <c r="H147" s="233"/>
      <c r="I147" s="233"/>
      <c r="J147" s="233"/>
      <c r="K147" s="233"/>
      <c r="L147" s="77"/>
      <c r="M147" s="152"/>
      <c r="P147" s="254" t="s">
        <v>178</v>
      </c>
    </row>
    <row r="148" spans="3:19" ht="15" customHeight="1">
      <c r="C148" s="58"/>
      <c r="D148" s="246" t="s">
        <v>327</v>
      </c>
      <c r="E148" s="202" t="s">
        <v>1929</v>
      </c>
      <c r="F148" s="201" t="s">
        <v>181</v>
      </c>
      <c r="G148" s="228">
        <f t="shared" si="1"/>
        <v>0</v>
      </c>
      <c r="H148" s="233"/>
      <c r="I148" s="233"/>
      <c r="J148" s="233"/>
      <c r="K148" s="241"/>
      <c r="L148" s="77"/>
      <c r="M148" s="152"/>
      <c r="P148" s="254" t="s">
        <v>179</v>
      </c>
    </row>
    <row r="149" spans="3:19">
      <c r="D149" s="72"/>
      <c r="E149" s="78"/>
      <c r="F149" s="78"/>
      <c r="G149" s="78"/>
      <c r="H149" s="78"/>
      <c r="I149" s="78"/>
      <c r="J149" s="78"/>
      <c r="K149" s="64"/>
      <c r="L149" s="64"/>
      <c r="M149" s="64"/>
      <c r="N149" s="64"/>
      <c r="O149" s="64"/>
      <c r="P149" s="64"/>
      <c r="Q149" s="64"/>
      <c r="R149" s="24"/>
      <c r="S149" s="24"/>
    </row>
    <row r="150" spans="3:19" ht="12.75">
      <c r="E150" s="152" t="s">
        <v>53</v>
      </c>
      <c r="F150" s="299" t="str">
        <f ca="1">IF(Титульный!G45="","",Титульный!G45)</f>
        <v>инженер ОГЭ</v>
      </c>
      <c r="G150" s="299"/>
      <c r="H150" s="153"/>
      <c r="I150" s="299" t="str">
        <f ca="1">IF(Титульный!G44="","",Титульный!G44)</f>
        <v>Круглова Татьяна Владимировна</v>
      </c>
      <c r="J150" s="299"/>
      <c r="K150" s="299"/>
      <c r="L150" s="153"/>
      <c r="M150" s="155"/>
      <c r="N150" s="155"/>
      <c r="O150" s="154"/>
      <c r="P150" s="64"/>
      <c r="Q150" s="64"/>
      <c r="R150" s="24"/>
      <c r="S150" s="24"/>
    </row>
    <row r="151" spans="3:19" ht="12.75">
      <c r="E151" s="156" t="s">
        <v>54</v>
      </c>
      <c r="F151" s="298" t="s">
        <v>1936</v>
      </c>
      <c r="G151" s="298"/>
      <c r="H151" s="154"/>
      <c r="I151" s="298" t="s">
        <v>1934</v>
      </c>
      <c r="J151" s="298"/>
      <c r="K151" s="298"/>
      <c r="L151" s="154"/>
      <c r="M151" s="298" t="s">
        <v>1935</v>
      </c>
      <c r="N151" s="298"/>
      <c r="O151" s="152"/>
      <c r="P151" s="64"/>
      <c r="Q151" s="64"/>
      <c r="R151" s="24"/>
      <c r="S151" s="24"/>
    </row>
    <row r="152" spans="3:19" ht="12.75">
      <c r="E152" s="156" t="s">
        <v>55</v>
      </c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64"/>
      <c r="Q152" s="64"/>
      <c r="R152" s="24"/>
      <c r="S152" s="24"/>
    </row>
    <row r="153" spans="3:19" ht="12.75">
      <c r="E153" s="156" t="s">
        <v>56</v>
      </c>
      <c r="F153" s="299" t="str">
        <f ca="1">IF(Титульный!G46="","",Титульный!G46)</f>
        <v>(846) 228-24-57</v>
      </c>
      <c r="G153" s="299"/>
      <c r="H153" s="299"/>
      <c r="I153" s="152"/>
      <c r="J153" s="156" t="s">
        <v>0</v>
      </c>
      <c r="K153" s="240"/>
      <c r="L153" s="152"/>
      <c r="M153" s="152"/>
      <c r="N153" s="152"/>
      <c r="O153" s="152"/>
      <c r="P153" s="64"/>
      <c r="Q153" s="64"/>
      <c r="R153" s="24"/>
      <c r="S153" s="24"/>
    </row>
    <row r="154" spans="3:19" ht="12.75">
      <c r="E154" s="152" t="s">
        <v>57</v>
      </c>
      <c r="F154" s="297" t="s">
        <v>1</v>
      </c>
      <c r="G154" s="297"/>
      <c r="H154" s="297"/>
      <c r="I154" s="152"/>
      <c r="J154" s="157" t="s">
        <v>2</v>
      </c>
      <c r="K154" s="157"/>
      <c r="L154" s="152"/>
      <c r="M154" s="152"/>
      <c r="N154" s="152"/>
      <c r="O154" s="152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24"/>
      <c r="S177" s="24"/>
    </row>
    <row r="178" spans="5:19"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24"/>
      <c r="S178" s="24"/>
    </row>
    <row r="179" spans="5:19"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5:19"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5:19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5:19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</sheetData>
  <sheetProtection password="9154" sheet="1" objects="1" scenarios="1" formatColumns="0" formatRows="0" autoFilter="0"/>
  <mergeCells count="18">
    <mergeCell ref="D8:E8"/>
    <mergeCell ref="D11:D12"/>
    <mergeCell ref="D14:K14"/>
    <mergeCell ref="D52:K52"/>
    <mergeCell ref="E11:E12"/>
    <mergeCell ref="F11:F12"/>
    <mergeCell ref="G11:G12"/>
    <mergeCell ref="H11:K11"/>
    <mergeCell ref="F154:H154"/>
    <mergeCell ref="F151:G151"/>
    <mergeCell ref="I151:K151"/>
    <mergeCell ref="M151:N151"/>
    <mergeCell ref="F153:H153"/>
    <mergeCell ref="D90:K90"/>
    <mergeCell ref="D94:K94"/>
    <mergeCell ref="D127:K127"/>
    <mergeCell ref="F150:G150"/>
    <mergeCell ref="I150:K150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23:K25 G91:K93 G15:K18 G53:K56 G27:K41 G81:K89 G20:K21 G61:K63 G43:K51 G95:K126 G128:K148 G58:K59 G65:K79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 E41 E63 E79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Comm">
    <tabColor indexed="31"/>
    <pageSetUpPr fitToPage="1"/>
  </sheetPr>
  <dimension ref="A1:Q18"/>
  <sheetViews>
    <sheetView showGridLines="0" topLeftCell="D7" zoomScale="130" zoomScaleNormal="130" workbookViewId="0">
      <selection activeCell="E17" sqref="E17"/>
    </sheetView>
  </sheetViews>
  <sheetFormatPr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7" hidden="1">
      <c r="N1" s="213"/>
      <c r="O1" s="213"/>
      <c r="P1" s="213"/>
      <c r="Q1" s="213"/>
    </row>
    <row r="2" spans="3:17" hidden="1"/>
    <row r="3" spans="3:17" hidden="1"/>
    <row r="4" spans="3:17" hidden="1"/>
    <row r="5" spans="3:17" hidden="1"/>
    <row r="6" spans="3:17" hidden="1"/>
    <row r="7" spans="3:17" s="50" customFormat="1" ht="12" customHeight="1">
      <c r="C7" s="51"/>
      <c r="D7" s="52"/>
      <c r="E7" s="52"/>
    </row>
    <row r="8" spans="3:17" s="50" customFormat="1" ht="12" customHeight="1">
      <c r="C8" s="51"/>
      <c r="D8" s="68" t="s">
        <v>1896</v>
      </c>
      <c r="E8" s="68"/>
    </row>
    <row r="9" spans="3:17" s="50" customFormat="1" ht="12" customHeight="1">
      <c r="C9" s="51"/>
      <c r="D9" s="67" t="str">
        <f ca="1">IF(org="","Не определено",org)</f>
        <v>АО "Самарская кабельная компания"</v>
      </c>
      <c r="E9" s="67"/>
    </row>
    <row r="10" spans="3:17" s="50" customFormat="1" ht="3" customHeight="1">
      <c r="C10" s="51"/>
      <c r="D10" s="52"/>
      <c r="E10" s="52"/>
    </row>
    <row r="11" spans="3:17" s="50" customFormat="1" ht="15" customHeight="1">
      <c r="C11" s="51"/>
      <c r="D11" s="53" t="s">
        <v>1897</v>
      </c>
      <c r="E11" s="54" t="s">
        <v>1898</v>
      </c>
    </row>
    <row r="12" spans="3:17" s="50" customFormat="1" ht="12" customHeight="1">
      <c r="C12" s="51"/>
      <c r="D12" s="25">
        <v>1</v>
      </c>
      <c r="E12" s="25">
        <v>2</v>
      </c>
    </row>
    <row r="13" spans="3:17" ht="15" hidden="1" customHeight="1">
      <c r="C13" s="48"/>
      <c r="D13" s="55">
        <v>0</v>
      </c>
      <c r="E13" s="49"/>
    </row>
    <row r="14" spans="3:17" ht="34.5" customHeight="1">
      <c r="C14" s="261" t="s">
        <v>1721</v>
      </c>
      <c r="D14" s="80">
        <v>1</v>
      </c>
      <c r="E14" s="262" t="s">
        <v>1718</v>
      </c>
    </row>
    <row r="15" spans="3:17" ht="30.75" customHeight="1">
      <c r="C15" s="261" t="s">
        <v>1721</v>
      </c>
      <c r="D15" s="80">
        <v>2</v>
      </c>
      <c r="E15" s="262" t="s">
        <v>1719</v>
      </c>
    </row>
    <row r="16" spans="3:17" ht="36.75" customHeight="1">
      <c r="C16" s="261" t="s">
        <v>1721</v>
      </c>
      <c r="D16" s="80">
        <v>3</v>
      </c>
      <c r="E16" s="262" t="s">
        <v>1720</v>
      </c>
    </row>
    <row r="17" spans="3:5" ht="15" customHeight="1">
      <c r="C17" s="261" t="s">
        <v>1721</v>
      </c>
      <c r="D17" s="80">
        <v>4</v>
      </c>
      <c r="E17" s="262" t="s">
        <v>1709</v>
      </c>
    </row>
    <row r="18" spans="3:5" ht="15" customHeight="1">
      <c r="C18" s="48"/>
      <c r="D18" s="209"/>
      <c r="E18" s="210" t="s">
        <v>1899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7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D5"/>
  <sheetViews>
    <sheetView showGridLines="0" zoomScaleNormal="100" workbookViewId="0">
      <selection activeCell="B6" sqref="B6"/>
    </sheetView>
  </sheetViews>
  <sheetFormatPr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09" t="s">
        <v>1869</v>
      </c>
      <c r="C2" s="309"/>
      <c r="D2" s="309"/>
    </row>
    <row r="3" spans="2:4" ht="12" customHeight="1">
      <c r="B3" s="67" t="str">
        <f ca="1">IF(org="","Не определено",org)</f>
        <v>АО "Самарская кабельная компания"</v>
      </c>
      <c r="C3" s="69"/>
      <c r="D3" s="69"/>
    </row>
    <row r="4" spans="2:4" ht="12" customHeight="1"/>
    <row r="5" spans="2:4" ht="15" customHeight="1">
      <c r="B5" s="265" t="s">
        <v>1870</v>
      </c>
      <c r="C5" s="265" t="s">
        <v>1871</v>
      </c>
      <c r="D5" s="265" t="s">
        <v>1726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tatistic">
    <tabColor indexed="47"/>
  </sheetPr>
  <dimension ref="A1:C79"/>
  <sheetViews>
    <sheetView showGridLines="0" workbookViewId="0">
      <selection activeCell="C28" sqref="C28"/>
    </sheetView>
  </sheetViews>
  <sheetFormatPr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79</v>
      </c>
    </row>
    <row r="2" spans="1:3">
      <c r="A2" s="70" t="s">
        <v>24</v>
      </c>
      <c r="B2" s="70" t="s">
        <v>25</v>
      </c>
      <c r="C2" s="70" t="s">
        <v>26</v>
      </c>
    </row>
    <row r="3" spans="1:3">
      <c r="A3" s="70" t="s">
        <v>44</v>
      </c>
      <c r="B3" s="70" t="s">
        <v>25</v>
      </c>
      <c r="C3" s="70" t="s">
        <v>26</v>
      </c>
    </row>
    <row r="4" spans="1:3">
      <c r="A4" s="70" t="s">
        <v>48</v>
      </c>
      <c r="B4" s="70" t="s">
        <v>25</v>
      </c>
      <c r="C4" s="70" t="s">
        <v>26</v>
      </c>
    </row>
    <row r="5" spans="1:3">
      <c r="A5" s="70" t="s">
        <v>125</v>
      </c>
      <c r="B5" s="70" t="s">
        <v>25</v>
      </c>
      <c r="C5" s="70" t="s">
        <v>26</v>
      </c>
    </row>
    <row r="6" spans="1:3">
      <c r="A6" s="70" t="s">
        <v>182</v>
      </c>
      <c r="B6" s="70" t="s">
        <v>25</v>
      </c>
      <c r="C6" s="70" t="s">
        <v>26</v>
      </c>
    </row>
    <row r="7" spans="1:3">
      <c r="A7" s="70" t="s">
        <v>186</v>
      </c>
      <c r="B7" s="70" t="s">
        <v>25</v>
      </c>
      <c r="C7" s="70" t="s">
        <v>26</v>
      </c>
    </row>
    <row r="8" spans="1:3">
      <c r="A8" s="70" t="s">
        <v>189</v>
      </c>
      <c r="B8" s="70" t="s">
        <v>25</v>
      </c>
      <c r="C8" s="70" t="s">
        <v>26</v>
      </c>
    </row>
    <row r="9" spans="1:3">
      <c r="A9" s="70" t="s">
        <v>194</v>
      </c>
      <c r="B9" s="70" t="s">
        <v>25</v>
      </c>
      <c r="C9" s="70" t="s">
        <v>26</v>
      </c>
    </row>
    <row r="10" spans="1:3">
      <c r="A10" s="70" t="s">
        <v>195</v>
      </c>
      <c r="B10" s="70" t="s">
        <v>25</v>
      </c>
      <c r="C10" s="70" t="s">
        <v>26</v>
      </c>
    </row>
    <row r="11" spans="1:3">
      <c r="A11" s="70" t="s">
        <v>196</v>
      </c>
      <c r="B11" s="70" t="s">
        <v>25</v>
      </c>
      <c r="C11" s="70" t="s">
        <v>26</v>
      </c>
    </row>
    <row r="12" spans="1:3">
      <c r="A12" s="70" t="s">
        <v>197</v>
      </c>
      <c r="B12" s="70" t="s">
        <v>25</v>
      </c>
      <c r="C12" s="70" t="s">
        <v>26</v>
      </c>
    </row>
    <row r="13" spans="1:3">
      <c r="A13" s="70" t="s">
        <v>198</v>
      </c>
      <c r="B13" s="70" t="s">
        <v>25</v>
      </c>
      <c r="C13" s="70" t="s">
        <v>26</v>
      </c>
    </row>
    <row r="14" spans="1:3">
      <c r="A14" s="70" t="s">
        <v>201</v>
      </c>
      <c r="B14" s="70" t="s">
        <v>25</v>
      </c>
      <c r="C14" s="70" t="s">
        <v>26</v>
      </c>
    </row>
    <row r="15" spans="1:3">
      <c r="A15" s="70" t="s">
        <v>202</v>
      </c>
      <c r="B15" s="70" t="s">
        <v>25</v>
      </c>
      <c r="C15" s="70" t="s">
        <v>26</v>
      </c>
    </row>
    <row r="16" spans="1:3">
      <c r="A16" s="70" t="s">
        <v>203</v>
      </c>
      <c r="B16" s="70" t="s">
        <v>25</v>
      </c>
      <c r="C16" s="70" t="s">
        <v>26</v>
      </c>
    </row>
    <row r="17" spans="1:3">
      <c r="A17" s="70" t="s">
        <v>204</v>
      </c>
      <c r="B17" s="70" t="s">
        <v>25</v>
      </c>
      <c r="C17" s="70" t="s">
        <v>26</v>
      </c>
    </row>
    <row r="18" spans="1:3">
      <c r="A18" s="70" t="s">
        <v>205</v>
      </c>
      <c r="B18" s="70" t="s">
        <v>25</v>
      </c>
      <c r="C18" s="70" t="s">
        <v>26</v>
      </c>
    </row>
    <row r="19" spans="1:3">
      <c r="A19" s="70" t="s">
        <v>206</v>
      </c>
      <c r="B19" s="70" t="s">
        <v>25</v>
      </c>
      <c r="C19" s="70" t="s">
        <v>26</v>
      </c>
    </row>
    <row r="20" spans="1:3">
      <c r="A20" s="70" t="s">
        <v>207</v>
      </c>
      <c r="B20" s="70" t="s">
        <v>25</v>
      </c>
      <c r="C20" s="70" t="s">
        <v>26</v>
      </c>
    </row>
    <row r="21" spans="1:3">
      <c r="A21" s="70" t="s">
        <v>208</v>
      </c>
      <c r="B21" s="70" t="s">
        <v>25</v>
      </c>
      <c r="C21" s="70" t="s">
        <v>26</v>
      </c>
    </row>
    <row r="22" spans="1:3">
      <c r="A22" s="70" t="s">
        <v>209</v>
      </c>
      <c r="B22" s="70" t="s">
        <v>25</v>
      </c>
      <c r="C22" s="70" t="s">
        <v>26</v>
      </c>
    </row>
    <row r="23" spans="1:3">
      <c r="A23" s="70" t="s">
        <v>210</v>
      </c>
      <c r="B23" s="70" t="s">
        <v>25</v>
      </c>
      <c r="C23" s="70" t="s">
        <v>26</v>
      </c>
    </row>
    <row r="24" spans="1:3">
      <c r="A24" s="70" t="s">
        <v>211</v>
      </c>
      <c r="B24" s="70" t="s">
        <v>25</v>
      </c>
      <c r="C24" s="70" t="s">
        <v>26</v>
      </c>
    </row>
    <row r="25" spans="1:3">
      <c r="A25" s="70" t="s">
        <v>212</v>
      </c>
      <c r="B25" s="70" t="s">
        <v>25</v>
      </c>
      <c r="C25" s="70" t="s">
        <v>26</v>
      </c>
    </row>
    <row r="26" spans="1:3">
      <c r="A26" s="70" t="s">
        <v>214</v>
      </c>
      <c r="B26" s="70" t="s">
        <v>25</v>
      </c>
      <c r="C26" s="70" t="s">
        <v>26</v>
      </c>
    </row>
    <row r="27" spans="1:3">
      <c r="A27" s="70" t="s">
        <v>217</v>
      </c>
      <c r="B27" s="70" t="s">
        <v>25</v>
      </c>
      <c r="C27" s="70" t="s">
        <v>26</v>
      </c>
    </row>
    <row r="28" spans="1:3">
      <c r="A28" s="70" t="s">
        <v>218</v>
      </c>
      <c r="B28" s="70" t="s">
        <v>25</v>
      </c>
      <c r="C28" s="70" t="s">
        <v>26</v>
      </c>
    </row>
    <row r="29" spans="1:3">
      <c r="A29" s="70" t="s">
        <v>219</v>
      </c>
      <c r="B29" s="70" t="s">
        <v>25</v>
      </c>
      <c r="C29" s="70" t="s">
        <v>26</v>
      </c>
    </row>
    <row r="30" spans="1:3">
      <c r="A30" s="70" t="s">
        <v>220</v>
      </c>
      <c r="B30" s="70" t="s">
        <v>25</v>
      </c>
      <c r="C30" s="70" t="s">
        <v>26</v>
      </c>
    </row>
    <row r="31" spans="1:3">
      <c r="A31" s="70" t="s">
        <v>221</v>
      </c>
      <c r="B31" s="70" t="s">
        <v>25</v>
      </c>
      <c r="C31" s="70" t="s">
        <v>26</v>
      </c>
    </row>
    <row r="32" spans="1:3">
      <c r="A32" s="70" t="s">
        <v>222</v>
      </c>
      <c r="B32" s="70" t="s">
        <v>25</v>
      </c>
      <c r="C32" s="70" t="s">
        <v>26</v>
      </c>
    </row>
    <row r="33" spans="1:3">
      <c r="A33" s="70" t="s">
        <v>223</v>
      </c>
      <c r="B33" s="70" t="s">
        <v>25</v>
      </c>
      <c r="C33" s="70" t="s">
        <v>26</v>
      </c>
    </row>
    <row r="34" spans="1:3">
      <c r="A34" s="70" t="s">
        <v>224</v>
      </c>
      <c r="B34" s="70" t="s">
        <v>25</v>
      </c>
      <c r="C34" s="70" t="s">
        <v>26</v>
      </c>
    </row>
    <row r="35" spans="1:3">
      <c r="A35" s="70" t="s">
        <v>347</v>
      </c>
      <c r="B35" s="70" t="s">
        <v>25</v>
      </c>
      <c r="C35" s="70" t="s">
        <v>26</v>
      </c>
    </row>
    <row r="36" spans="1:3">
      <c r="A36" s="70" t="s">
        <v>348</v>
      </c>
      <c r="B36" s="70" t="s">
        <v>25</v>
      </c>
      <c r="C36" s="70" t="s">
        <v>26</v>
      </c>
    </row>
    <row r="37" spans="1:3">
      <c r="A37" s="70" t="s">
        <v>349</v>
      </c>
      <c r="B37" s="70" t="s">
        <v>25</v>
      </c>
      <c r="C37" s="70" t="s">
        <v>26</v>
      </c>
    </row>
    <row r="38" spans="1:3">
      <c r="A38" s="70" t="s">
        <v>350</v>
      </c>
      <c r="B38" s="70" t="s">
        <v>25</v>
      </c>
      <c r="C38" s="70" t="s">
        <v>26</v>
      </c>
    </row>
    <row r="39" spans="1:3">
      <c r="A39" s="70" t="s">
        <v>378</v>
      </c>
      <c r="B39" s="70" t="s">
        <v>25</v>
      </c>
      <c r="C39" s="70" t="s">
        <v>26</v>
      </c>
    </row>
    <row r="40" spans="1:3">
      <c r="A40" s="70" t="s">
        <v>379</v>
      </c>
      <c r="B40" s="70" t="s">
        <v>25</v>
      </c>
      <c r="C40" s="70" t="s">
        <v>26</v>
      </c>
    </row>
    <row r="41" spans="1:3">
      <c r="A41" s="70" t="s">
        <v>380</v>
      </c>
      <c r="B41" s="70" t="s">
        <v>25</v>
      </c>
      <c r="C41" s="70" t="s">
        <v>26</v>
      </c>
    </row>
    <row r="42" spans="1:3">
      <c r="A42" s="70" t="s">
        <v>381</v>
      </c>
      <c r="B42" s="70" t="s">
        <v>25</v>
      </c>
      <c r="C42" s="70" t="s">
        <v>26</v>
      </c>
    </row>
    <row r="43" spans="1:3">
      <c r="A43" s="70" t="s">
        <v>382</v>
      </c>
      <c r="B43" s="70" t="s">
        <v>25</v>
      </c>
      <c r="C43" s="70" t="s">
        <v>26</v>
      </c>
    </row>
    <row r="44" spans="1:3">
      <c r="A44" s="70" t="s">
        <v>383</v>
      </c>
      <c r="B44" s="70" t="s">
        <v>25</v>
      </c>
      <c r="C44" s="70" t="s">
        <v>26</v>
      </c>
    </row>
    <row r="45" spans="1:3">
      <c r="A45" s="70" t="s">
        <v>386</v>
      </c>
      <c r="B45" s="70" t="s">
        <v>387</v>
      </c>
      <c r="C45" s="70" t="s">
        <v>388</v>
      </c>
    </row>
    <row r="46" spans="1:3">
      <c r="A46" s="70" t="s">
        <v>390</v>
      </c>
      <c r="B46" s="70" t="s">
        <v>387</v>
      </c>
      <c r="C46" s="70" t="s">
        <v>388</v>
      </c>
    </row>
    <row r="47" spans="1:3">
      <c r="A47" s="70" t="s">
        <v>1586</v>
      </c>
      <c r="B47" s="70" t="s">
        <v>387</v>
      </c>
      <c r="C47" s="70" t="s">
        <v>388</v>
      </c>
    </row>
    <row r="48" spans="1:3">
      <c r="A48" s="70" t="s">
        <v>1587</v>
      </c>
      <c r="B48" s="70" t="s">
        <v>387</v>
      </c>
      <c r="C48" s="70" t="s">
        <v>388</v>
      </c>
    </row>
    <row r="49" spans="1:3">
      <c r="A49" s="70" t="s">
        <v>1602</v>
      </c>
      <c r="B49" s="70" t="s">
        <v>387</v>
      </c>
      <c r="C49" s="70" t="s">
        <v>388</v>
      </c>
    </row>
    <row r="50" spans="1:3">
      <c r="A50" s="70" t="s">
        <v>1603</v>
      </c>
      <c r="B50" s="70" t="s">
        <v>387</v>
      </c>
      <c r="C50" s="70" t="s">
        <v>388</v>
      </c>
    </row>
    <row r="51" spans="1:3">
      <c r="A51" s="70" t="s">
        <v>1614</v>
      </c>
      <c r="B51" s="70" t="s">
        <v>387</v>
      </c>
      <c r="C51" s="70" t="s">
        <v>388</v>
      </c>
    </row>
    <row r="52" spans="1:3">
      <c r="A52" s="70" t="s">
        <v>1617</v>
      </c>
      <c r="B52" s="70" t="s">
        <v>387</v>
      </c>
      <c r="C52" s="70" t="s">
        <v>388</v>
      </c>
    </row>
    <row r="53" spans="1:3">
      <c r="A53" s="70" t="s">
        <v>1618</v>
      </c>
      <c r="B53" s="70" t="s">
        <v>387</v>
      </c>
      <c r="C53" s="70" t="s">
        <v>388</v>
      </c>
    </row>
    <row r="54" spans="1:3">
      <c r="A54" s="70" t="s">
        <v>1619</v>
      </c>
      <c r="B54" s="70" t="s">
        <v>387</v>
      </c>
      <c r="C54" s="70" t="s">
        <v>388</v>
      </c>
    </row>
    <row r="55" spans="1:3">
      <c r="A55" s="70" t="s">
        <v>1621</v>
      </c>
      <c r="B55" s="70" t="s">
        <v>387</v>
      </c>
      <c r="C55" s="70" t="s">
        <v>388</v>
      </c>
    </row>
    <row r="56" spans="1:3">
      <c r="A56" s="70" t="s">
        <v>1629</v>
      </c>
      <c r="B56" s="70" t="s">
        <v>387</v>
      </c>
      <c r="C56" s="70" t="s">
        <v>388</v>
      </c>
    </row>
    <row r="57" spans="1:3">
      <c r="A57" s="70" t="s">
        <v>1630</v>
      </c>
      <c r="B57" s="70" t="s">
        <v>387</v>
      </c>
      <c r="C57" s="70" t="s">
        <v>388</v>
      </c>
    </row>
    <row r="58" spans="1:3">
      <c r="A58" s="70" t="s">
        <v>1646</v>
      </c>
      <c r="B58" s="70" t="s">
        <v>387</v>
      </c>
      <c r="C58" s="70" t="s">
        <v>388</v>
      </c>
    </row>
    <row r="59" spans="1:3">
      <c r="A59" s="70" t="s">
        <v>1647</v>
      </c>
      <c r="B59" s="70" t="s">
        <v>387</v>
      </c>
      <c r="C59" s="70" t="s">
        <v>388</v>
      </c>
    </row>
    <row r="60" spans="1:3">
      <c r="A60" s="70" t="s">
        <v>1652</v>
      </c>
      <c r="B60" s="70" t="s">
        <v>387</v>
      </c>
      <c r="C60" s="70" t="s">
        <v>388</v>
      </c>
    </row>
    <row r="61" spans="1:3">
      <c r="A61" s="70" t="s">
        <v>1653</v>
      </c>
      <c r="B61" s="70" t="s">
        <v>387</v>
      </c>
      <c r="C61" s="70" t="s">
        <v>388</v>
      </c>
    </row>
    <row r="62" spans="1:3">
      <c r="A62" s="70" t="s">
        <v>1654</v>
      </c>
      <c r="B62" s="70" t="s">
        <v>387</v>
      </c>
      <c r="C62" s="70" t="s">
        <v>1655</v>
      </c>
    </row>
    <row r="63" spans="1:3">
      <c r="A63" s="70" t="s">
        <v>1656</v>
      </c>
      <c r="B63" s="70" t="s">
        <v>387</v>
      </c>
      <c r="C63" s="70" t="s">
        <v>388</v>
      </c>
    </row>
    <row r="64" spans="1:3">
      <c r="A64" s="70" t="s">
        <v>1657</v>
      </c>
      <c r="B64" s="70" t="s">
        <v>387</v>
      </c>
      <c r="C64" s="70" t="s">
        <v>388</v>
      </c>
    </row>
    <row r="65" spans="1:3">
      <c r="A65" s="70" t="s">
        <v>1667</v>
      </c>
      <c r="B65" s="70" t="s">
        <v>387</v>
      </c>
      <c r="C65" s="70" t="s">
        <v>388</v>
      </c>
    </row>
    <row r="66" spans="1:3">
      <c r="A66" s="70" t="s">
        <v>1668</v>
      </c>
      <c r="B66" s="70" t="s">
        <v>387</v>
      </c>
      <c r="C66" s="70" t="s">
        <v>1655</v>
      </c>
    </row>
    <row r="67" spans="1:3">
      <c r="A67" s="70" t="s">
        <v>1669</v>
      </c>
      <c r="B67" s="70" t="s">
        <v>387</v>
      </c>
      <c r="C67" s="70" t="s">
        <v>1655</v>
      </c>
    </row>
    <row r="68" spans="1:3">
      <c r="A68" s="70" t="s">
        <v>1670</v>
      </c>
      <c r="B68" s="70" t="s">
        <v>387</v>
      </c>
      <c r="C68" s="70" t="s">
        <v>1655</v>
      </c>
    </row>
    <row r="69" spans="1:3">
      <c r="A69" s="70" t="s">
        <v>1678</v>
      </c>
      <c r="B69" s="70" t="s">
        <v>387</v>
      </c>
      <c r="C69" s="70" t="s">
        <v>1655</v>
      </c>
    </row>
    <row r="70" spans="1:3">
      <c r="A70" s="70" t="s">
        <v>1679</v>
      </c>
      <c r="B70" s="70" t="s">
        <v>387</v>
      </c>
      <c r="C70" s="70" t="s">
        <v>1655</v>
      </c>
    </row>
    <row r="71" spans="1:3">
      <c r="A71" s="70" t="s">
        <v>1680</v>
      </c>
      <c r="B71" s="70" t="s">
        <v>387</v>
      </c>
      <c r="C71" s="70" t="s">
        <v>1655</v>
      </c>
    </row>
    <row r="72" spans="1:3">
      <c r="A72" s="70" t="s">
        <v>1681</v>
      </c>
      <c r="B72" s="70" t="s">
        <v>1682</v>
      </c>
      <c r="C72" s="70" t="s">
        <v>1683</v>
      </c>
    </row>
    <row r="73" spans="1:3">
      <c r="A73" s="70" t="s">
        <v>1701</v>
      </c>
      <c r="B73" s="70" t="s">
        <v>1682</v>
      </c>
      <c r="C73" s="70" t="s">
        <v>1683</v>
      </c>
    </row>
    <row r="74" spans="1:3">
      <c r="A74" s="70" t="s">
        <v>1706</v>
      </c>
      <c r="B74" s="70" t="s">
        <v>1682</v>
      </c>
      <c r="C74" s="70" t="s">
        <v>1683</v>
      </c>
    </row>
    <row r="75" spans="1:3">
      <c r="A75" s="70" t="s">
        <v>1707</v>
      </c>
      <c r="B75" s="70" t="s">
        <v>387</v>
      </c>
      <c r="C75" s="70" t="s">
        <v>388</v>
      </c>
    </row>
    <row r="76" spans="1:3">
      <c r="A76" s="70" t="s">
        <v>1708</v>
      </c>
      <c r="B76" s="70" t="s">
        <v>387</v>
      </c>
      <c r="C76" s="70" t="s">
        <v>388</v>
      </c>
    </row>
    <row r="77" spans="1:3">
      <c r="A77" s="70" t="s">
        <v>1710</v>
      </c>
      <c r="B77" s="70" t="s">
        <v>387</v>
      </c>
      <c r="C77" s="70" t="s">
        <v>388</v>
      </c>
    </row>
    <row r="78" spans="1:3">
      <c r="A78" s="70" t="s">
        <v>1712</v>
      </c>
      <c r="B78" s="70" t="s">
        <v>387</v>
      </c>
      <c r="C78" s="70" t="s">
        <v>388</v>
      </c>
    </row>
    <row r="79" spans="1:3">
      <c r="A79" s="70" t="s">
        <v>1717</v>
      </c>
      <c r="B79" s="70" t="s">
        <v>387</v>
      </c>
      <c r="C79" s="70" t="s">
        <v>388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1741</v>
      </c>
      <c r="C1" s="11"/>
      <c r="D1" s="6" t="s">
        <v>1837</v>
      </c>
      <c r="E1" s="6" t="s">
        <v>1853</v>
      </c>
      <c r="F1" s="158" t="s">
        <v>11</v>
      </c>
      <c r="G1" s="6" t="s">
        <v>34</v>
      </c>
    </row>
    <row r="2" spans="1:7">
      <c r="A2">
        <v>0</v>
      </c>
      <c r="B2" t="s">
        <v>1742</v>
      </c>
      <c r="D2" s="8" t="s">
        <v>1838</v>
      </c>
      <c r="E2">
        <v>2018</v>
      </c>
      <c r="F2" t="s">
        <v>12</v>
      </c>
      <c r="G2" s="7" t="s">
        <v>28</v>
      </c>
    </row>
    <row r="3" spans="1:7">
      <c r="B3" t="s">
        <v>1743</v>
      </c>
      <c r="D3" s="8" t="s">
        <v>1839</v>
      </c>
      <c r="E3">
        <v>2019</v>
      </c>
      <c r="F3" t="s">
        <v>13</v>
      </c>
      <c r="G3" s="7" t="s">
        <v>35</v>
      </c>
    </row>
    <row r="4" spans="1:7">
      <c r="B4" t="s">
        <v>1744</v>
      </c>
      <c r="D4" s="8" t="s">
        <v>1840</v>
      </c>
      <c r="E4">
        <v>2020</v>
      </c>
    </row>
    <row r="5" spans="1:7">
      <c r="B5" t="s">
        <v>1746</v>
      </c>
      <c r="D5" s="8" t="s">
        <v>1841</v>
      </c>
      <c r="E5">
        <v>2021</v>
      </c>
    </row>
    <row r="6" spans="1:7">
      <c r="B6" t="s">
        <v>1747</v>
      </c>
      <c r="D6" s="8" t="s">
        <v>1842</v>
      </c>
      <c r="E6">
        <v>2022</v>
      </c>
    </row>
    <row r="7" spans="1:7">
      <c r="B7" t="s">
        <v>1748</v>
      </c>
      <c r="D7" s="8" t="s">
        <v>1843</v>
      </c>
    </row>
    <row r="8" spans="1:7">
      <c r="B8" t="s">
        <v>1749</v>
      </c>
      <c r="D8" s="8" t="s">
        <v>1844</v>
      </c>
    </row>
    <row r="9" spans="1:7">
      <c r="B9" t="s">
        <v>1750</v>
      </c>
      <c r="D9" s="8" t="s">
        <v>1845</v>
      </c>
    </row>
    <row r="10" spans="1:7">
      <c r="B10" t="s">
        <v>1751</v>
      </c>
      <c r="D10" s="8" t="s">
        <v>1846</v>
      </c>
    </row>
    <row r="11" spans="1:7">
      <c r="B11" t="s">
        <v>1745</v>
      </c>
      <c r="D11" s="8" t="s">
        <v>1847</v>
      </c>
    </row>
    <row r="12" spans="1:7">
      <c r="B12" t="s">
        <v>1820</v>
      </c>
      <c r="D12" s="8" t="s">
        <v>1848</v>
      </c>
    </row>
    <row r="13" spans="1:7">
      <c r="B13" t="s">
        <v>1822</v>
      </c>
      <c r="D13" s="8" t="s">
        <v>1849</v>
      </c>
    </row>
    <row r="14" spans="1:7">
      <c r="B14" t="s">
        <v>10</v>
      </c>
      <c r="D14" s="23" t="s">
        <v>1884</v>
      </c>
    </row>
    <row r="15" spans="1:7">
      <c r="B15" t="s">
        <v>1752</v>
      </c>
    </row>
    <row r="16" spans="1:7">
      <c r="B16" t="s">
        <v>1823</v>
      </c>
    </row>
    <row r="17" spans="2:4">
      <c r="B17" t="s">
        <v>1753</v>
      </c>
    </row>
    <row r="18" spans="2:4">
      <c r="B18" t="s">
        <v>1754</v>
      </c>
    </row>
    <row r="19" spans="2:4">
      <c r="B19" t="s">
        <v>1755</v>
      </c>
    </row>
    <row r="20" spans="2:4">
      <c r="B20" t="s">
        <v>1756</v>
      </c>
    </row>
    <row r="21" spans="2:4">
      <c r="B21" t="s">
        <v>1757</v>
      </c>
    </row>
    <row r="22" spans="2:4">
      <c r="B22" t="s">
        <v>1824</v>
      </c>
      <c r="D22" s="198" t="s">
        <v>45</v>
      </c>
    </row>
    <row r="23" spans="2:4">
      <c r="B23" t="s">
        <v>1758</v>
      </c>
      <c r="D23" t="s">
        <v>46</v>
      </c>
    </row>
    <row r="24" spans="2:4">
      <c r="B24" t="s">
        <v>1759</v>
      </c>
      <c r="D24" s="198" t="s">
        <v>47</v>
      </c>
    </row>
    <row r="25" spans="2:4">
      <c r="B25" t="s">
        <v>1760</v>
      </c>
      <c r="D25" s="7" t="str">
        <f ca="1"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1761</v>
      </c>
    </row>
    <row r="27" spans="2:4">
      <c r="B27" t="s">
        <v>1762</v>
      </c>
    </row>
    <row r="28" spans="2:4">
      <c r="B28" t="s">
        <v>1763</v>
      </c>
    </row>
    <row r="29" spans="2:4">
      <c r="B29" t="s">
        <v>1764</v>
      </c>
    </row>
    <row r="30" spans="2:4">
      <c r="B30" t="s">
        <v>1765</v>
      </c>
    </row>
    <row r="31" spans="2:4">
      <c r="B31" t="s">
        <v>1766</v>
      </c>
    </row>
    <row r="32" spans="2:4">
      <c r="B32" t="s">
        <v>1767</v>
      </c>
    </row>
    <row r="33" spans="2:2">
      <c r="B33" t="s">
        <v>1768</v>
      </c>
    </row>
    <row r="34" spans="2:2">
      <c r="B34" t="s">
        <v>1821</v>
      </c>
    </row>
    <row r="35" spans="2:2">
      <c r="B35" t="s">
        <v>1769</v>
      </c>
    </row>
    <row r="36" spans="2:2">
      <c r="B36" t="s">
        <v>1770</v>
      </c>
    </row>
    <row r="37" spans="2:2">
      <c r="B37" t="s">
        <v>1771</v>
      </c>
    </row>
    <row r="38" spans="2:2">
      <c r="B38" t="s">
        <v>1772</v>
      </c>
    </row>
    <row r="39" spans="2:2">
      <c r="B39" t="s">
        <v>1773</v>
      </c>
    </row>
    <row r="40" spans="2:2">
      <c r="B40" t="s">
        <v>1774</v>
      </c>
    </row>
    <row r="41" spans="2:2">
      <c r="B41" t="s">
        <v>1775</v>
      </c>
    </row>
    <row r="42" spans="2:2">
      <c r="B42" t="s">
        <v>1776</v>
      </c>
    </row>
    <row r="43" spans="2:2">
      <c r="B43" t="s">
        <v>1777</v>
      </c>
    </row>
    <row r="44" spans="2:2">
      <c r="B44" t="s">
        <v>1778</v>
      </c>
    </row>
    <row r="45" spans="2:2">
      <c r="B45" t="s">
        <v>1779</v>
      </c>
    </row>
    <row r="46" spans="2:2">
      <c r="B46" t="s">
        <v>1780</v>
      </c>
    </row>
    <row r="47" spans="2:2">
      <c r="B47" t="s">
        <v>1781</v>
      </c>
    </row>
    <row r="48" spans="2:2">
      <c r="B48" t="s">
        <v>1782</v>
      </c>
    </row>
    <row r="49" spans="2:2">
      <c r="B49" t="s">
        <v>1783</v>
      </c>
    </row>
    <row r="50" spans="2:2">
      <c r="B50" t="s">
        <v>1784</v>
      </c>
    </row>
    <row r="51" spans="2:2">
      <c r="B51" t="s">
        <v>1785</v>
      </c>
    </row>
    <row r="52" spans="2:2">
      <c r="B52" t="s">
        <v>1786</v>
      </c>
    </row>
    <row r="53" spans="2:2">
      <c r="B53" t="s">
        <v>1787</v>
      </c>
    </row>
    <row r="54" spans="2:2">
      <c r="B54" t="s">
        <v>1788</v>
      </c>
    </row>
    <row r="55" spans="2:2">
      <c r="B55" t="s">
        <v>1789</v>
      </c>
    </row>
    <row r="56" spans="2:2">
      <c r="B56" t="s">
        <v>9</v>
      </c>
    </row>
    <row r="57" spans="2:2">
      <c r="B57" t="s">
        <v>1790</v>
      </c>
    </row>
    <row r="58" spans="2:2">
      <c r="B58" t="s">
        <v>1791</v>
      </c>
    </row>
    <row r="59" spans="2:2">
      <c r="B59" t="s">
        <v>1792</v>
      </c>
    </row>
    <row r="60" spans="2:2">
      <c r="B60" t="s">
        <v>1793</v>
      </c>
    </row>
    <row r="61" spans="2:2">
      <c r="B61" t="s">
        <v>1794</v>
      </c>
    </row>
    <row r="62" spans="2:2">
      <c r="B62" t="s">
        <v>1795</v>
      </c>
    </row>
    <row r="63" spans="2:2">
      <c r="B63" t="s">
        <v>1796</v>
      </c>
    </row>
    <row r="64" spans="2:2">
      <c r="B64" t="s">
        <v>1797</v>
      </c>
    </row>
    <row r="65" spans="2:2">
      <c r="B65" t="s">
        <v>1798</v>
      </c>
    </row>
    <row r="66" spans="2:2">
      <c r="B66" t="s">
        <v>1799</v>
      </c>
    </row>
    <row r="67" spans="2:2">
      <c r="B67" t="s">
        <v>1800</v>
      </c>
    </row>
    <row r="68" spans="2:2">
      <c r="B68" t="s">
        <v>1801</v>
      </c>
    </row>
    <row r="69" spans="2:2">
      <c r="B69" t="s">
        <v>1802</v>
      </c>
    </row>
    <row r="70" spans="2:2">
      <c r="B70" t="s">
        <v>1803</v>
      </c>
    </row>
    <row r="71" spans="2:2">
      <c r="B71" t="s">
        <v>1804</v>
      </c>
    </row>
    <row r="72" spans="2:2">
      <c r="B72" t="s">
        <v>1805</v>
      </c>
    </row>
    <row r="73" spans="2:2">
      <c r="B73" t="s">
        <v>1806</v>
      </c>
    </row>
    <row r="74" spans="2:2">
      <c r="B74" t="s">
        <v>1807</v>
      </c>
    </row>
    <row r="75" spans="2:2">
      <c r="B75" t="s">
        <v>1808</v>
      </c>
    </row>
    <row r="76" spans="2:2">
      <c r="B76" t="s">
        <v>1809</v>
      </c>
    </row>
    <row r="77" spans="2:2">
      <c r="B77" t="s">
        <v>1810</v>
      </c>
    </row>
    <row r="78" spans="2:2">
      <c r="B78" t="s">
        <v>1811</v>
      </c>
    </row>
    <row r="79" spans="2:2">
      <c r="B79" t="s">
        <v>1812</v>
      </c>
    </row>
    <row r="80" spans="2:2">
      <c r="B80" t="s">
        <v>1813</v>
      </c>
    </row>
    <row r="81" spans="2:2">
      <c r="B81" t="s">
        <v>1814</v>
      </c>
    </row>
    <row r="82" spans="2:2">
      <c r="B82" t="s">
        <v>1815</v>
      </c>
    </row>
    <row r="83" spans="2:2">
      <c r="B83" t="s">
        <v>1816</v>
      </c>
    </row>
    <row r="84" spans="2:2">
      <c r="B84" t="s">
        <v>1817</v>
      </c>
    </row>
    <row r="85" spans="2:2">
      <c r="B85" t="s">
        <v>1818</v>
      </c>
    </row>
    <row r="86" spans="2:2">
      <c r="B86" t="s">
        <v>1819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et_union">
    <tabColor rgb="FFFFCC99"/>
  </sheetPr>
  <dimension ref="A1:O5"/>
  <sheetViews>
    <sheetView showGridLines="0" workbookViewId="0">
      <selection activeCell="D5" sqref="D5"/>
    </sheetView>
  </sheetViews>
  <sheetFormatPr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1900</v>
      </c>
      <c r="D2" s="79"/>
      <c r="E2" s="79"/>
    </row>
    <row r="3" spans="1:15" s="47" customFormat="1" ht="15" customHeight="1">
      <c r="C3" s="56" t="s">
        <v>1721</v>
      </c>
      <c r="D3" s="80">
        <v>1</v>
      </c>
      <c r="E3" s="177"/>
    </row>
    <row r="4" spans="1:15">
      <c r="A4" s="211" t="s">
        <v>184</v>
      </c>
    </row>
    <row r="5" spans="1:15" s="63" customFormat="1" ht="15" customHeight="1">
      <c r="C5" s="56"/>
      <c r="D5" s="253"/>
      <c r="E5" s="218"/>
      <c r="F5" s="214"/>
      <c r="G5" s="234">
        <f>SUM(H5:K5)</f>
        <v>0</v>
      </c>
      <c r="H5" s="235"/>
      <c r="I5" s="235"/>
      <c r="J5" s="235"/>
      <c r="K5" s="236"/>
      <c r="L5" s="75"/>
      <c r="M5" s="221"/>
      <c r="N5" s="222"/>
      <c r="O5" s="222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19" t="s">
        <v>1728</v>
      </c>
      <c r="B1" s="219" t="s">
        <v>1729</v>
      </c>
      <c r="C1" s="11"/>
    </row>
    <row r="2" spans="1:3">
      <c r="A2" s="1" t="s">
        <v>1730</v>
      </c>
      <c r="B2" s="1" t="s">
        <v>1931</v>
      </c>
    </row>
    <row r="3" spans="1:3">
      <c r="A3" s="1" t="s">
        <v>1722</v>
      </c>
      <c r="B3" s="1" t="s">
        <v>1734</v>
      </c>
    </row>
    <row r="4" spans="1:3">
      <c r="A4" s="1" t="s">
        <v>1872</v>
      </c>
      <c r="B4" s="1" t="s">
        <v>1850</v>
      </c>
    </row>
    <row r="5" spans="1:3">
      <c r="A5" s="1" t="s">
        <v>1930</v>
      </c>
      <c r="B5" s="1" t="s">
        <v>1731</v>
      </c>
    </row>
    <row r="6" spans="1:3">
      <c r="A6" s="1" t="s">
        <v>1896</v>
      </c>
      <c r="B6" s="1" t="s">
        <v>1874</v>
      </c>
    </row>
    <row r="7" spans="1:3">
      <c r="A7" s="1" t="s">
        <v>1873</v>
      </c>
      <c r="B7" s="1" t="s">
        <v>1932</v>
      </c>
    </row>
    <row r="8" spans="1:3">
      <c r="A8" s="1"/>
      <c r="B8" s="1" t="s">
        <v>1933</v>
      </c>
    </row>
    <row r="9" spans="1:3">
      <c r="A9" s="1"/>
      <c r="B9" s="1" t="s">
        <v>1828</v>
      </c>
    </row>
    <row r="10" spans="1:3">
      <c r="A10" s="1"/>
      <c r="B10" s="1" t="s">
        <v>1851</v>
      </c>
    </row>
    <row r="11" spans="1:3">
      <c r="A11" s="1"/>
      <c r="B11" s="1" t="s">
        <v>18</v>
      </c>
    </row>
    <row r="12" spans="1:3">
      <c r="A12" s="1"/>
      <c r="B12" s="1" t="s">
        <v>19</v>
      </c>
    </row>
    <row r="13" spans="1:3">
      <c r="A13" s="1"/>
      <c r="B13" s="1" t="s">
        <v>1732</v>
      </c>
    </row>
    <row r="14" spans="1:3">
      <c r="A14" s="1"/>
      <c r="B14" s="1" t="s">
        <v>190</v>
      </c>
    </row>
    <row r="15" spans="1:3">
      <c r="A15" s="1"/>
      <c r="B15" s="1" t="s">
        <v>1733</v>
      </c>
    </row>
    <row r="16" spans="1:3">
      <c r="A16" s="1"/>
      <c r="B16" s="1" t="s">
        <v>191</v>
      </c>
    </row>
    <row r="17" spans="2:2">
      <c r="B17" s="1" t="s">
        <v>20</v>
      </c>
    </row>
    <row r="18" spans="2:2">
      <c r="B18" s="1" t="s">
        <v>1735</v>
      </c>
    </row>
    <row r="19" spans="2:2">
      <c r="B19" s="1" t="s">
        <v>192</v>
      </c>
    </row>
    <row r="20" spans="2:2">
      <c r="B20" s="1" t="s">
        <v>21</v>
      </c>
    </row>
    <row r="21" spans="2:2">
      <c r="B21" s="1" t="s">
        <v>1736</v>
      </c>
    </row>
    <row r="22" spans="2:2">
      <c r="B22" s="1" t="s">
        <v>1723</v>
      </c>
    </row>
    <row r="23" spans="2:2">
      <c r="B23" s="1" t="s">
        <v>1852</v>
      </c>
    </row>
    <row r="24" spans="2:2">
      <c r="B24" s="1" t="s">
        <v>193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mod_01">
    <tabColor indexed="47"/>
  </sheetPr>
  <dimension ref="A1"/>
  <sheetViews>
    <sheetView workbookViewId="0">
      <selection activeCell="K31" sqref="K31"/>
    </sheetView>
  </sheetViews>
  <sheetFormatPr defaultRowHeight="11.25"/>
  <cols>
    <col min="1" max="16384" width="9.140625" style="178"/>
  </cols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ListProv">
    <tabColor indexed="47"/>
  </sheetPr>
  <dimension ref="A1"/>
  <sheetViews>
    <sheetView showGridLines="0" workbookViewId="0">
      <selection activeCell="I41" sqref="I41"/>
    </sheetView>
  </sheetViews>
  <sheetFormatPr defaultRowHeight="11.25"/>
  <cols>
    <col min="1" max="16384" width="9.140625" style="178"/>
  </cols>
  <sheetData/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RowHeight="11.25"/>
  <cols>
    <col min="1" max="16384" width="9.140625" style="16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>
      <selection activeCell="D53" sqref="D53"/>
    </sheetView>
  </sheetViews>
  <sheetFormatPr defaultRowHeight="11.25"/>
  <cols>
    <col min="1" max="16384" width="9.140625" style="165"/>
  </cols>
  <sheetData/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S148"/>
  <sheetViews>
    <sheetView showGridLines="0" workbookViewId="0">
      <selection activeCell="I18" sqref="I18"/>
    </sheetView>
  </sheetViews>
  <sheetFormatPr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1115</v>
      </c>
      <c r="C1" s="1" t="s">
        <v>1116</v>
      </c>
      <c r="D1" s="1" t="s">
        <v>1834</v>
      </c>
      <c r="E1" s="1" t="s">
        <v>1117</v>
      </c>
      <c r="F1" s="1" t="s">
        <v>1835</v>
      </c>
      <c r="G1" s="1" t="s">
        <v>1836</v>
      </c>
      <c r="H1" s="1" t="s">
        <v>1830</v>
      </c>
      <c r="I1" s="1" t="s">
        <v>1831</v>
      </c>
      <c r="J1" s="1" t="s">
        <v>1832</v>
      </c>
      <c r="K1" s="1" t="s">
        <v>1833</v>
      </c>
      <c r="L1" s="1" t="s">
        <v>1118</v>
      </c>
      <c r="M1" s="1" t="s">
        <v>1119</v>
      </c>
      <c r="N1" s="1" t="s">
        <v>1120</v>
      </c>
      <c r="O1" s="1" t="s">
        <v>1121</v>
      </c>
      <c r="P1" s="1" t="s">
        <v>1868</v>
      </c>
      <c r="Q1" s="1" t="s">
        <v>1122</v>
      </c>
      <c r="R1" s="1" t="s">
        <v>1123</v>
      </c>
      <c r="S1" s="1" t="s">
        <v>1615</v>
      </c>
    </row>
    <row r="2" spans="1:19">
      <c r="A2" s="1">
        <v>1</v>
      </c>
      <c r="B2" s="1" t="s">
        <v>1124</v>
      </c>
      <c r="C2" s="1" t="s">
        <v>1799</v>
      </c>
      <c r="H2" s="1" t="s">
        <v>1125</v>
      </c>
      <c r="I2" s="1" t="s">
        <v>1126</v>
      </c>
      <c r="J2" s="1" t="s">
        <v>1127</v>
      </c>
      <c r="K2" s="1" t="s">
        <v>1713</v>
      </c>
      <c r="Q2" s="1" t="s">
        <v>1129</v>
      </c>
      <c r="R2" s="1" t="s">
        <v>1130</v>
      </c>
      <c r="S2" s="1" t="s">
        <v>1616</v>
      </c>
    </row>
    <row r="3" spans="1:19">
      <c r="A3" s="1">
        <v>2</v>
      </c>
      <c r="B3" s="1" t="s">
        <v>1124</v>
      </c>
      <c r="C3" s="1" t="s">
        <v>1799</v>
      </c>
      <c r="H3" s="1" t="s">
        <v>1131</v>
      </c>
      <c r="I3" s="1" t="s">
        <v>1132</v>
      </c>
      <c r="J3" s="1" t="s">
        <v>1133</v>
      </c>
      <c r="K3" s="1" t="s">
        <v>1134</v>
      </c>
      <c r="L3" s="1" t="s">
        <v>1135</v>
      </c>
      <c r="Q3" s="1" t="s">
        <v>1129</v>
      </c>
      <c r="R3" s="1" t="s">
        <v>1130</v>
      </c>
      <c r="S3" s="1" t="s">
        <v>1616</v>
      </c>
    </row>
    <row r="4" spans="1:19">
      <c r="A4" s="1">
        <v>3</v>
      </c>
      <c r="B4" s="1" t="s">
        <v>1124</v>
      </c>
      <c r="C4" s="1" t="s">
        <v>1799</v>
      </c>
      <c r="H4" s="1" t="s">
        <v>1151</v>
      </c>
      <c r="I4" s="1" t="s">
        <v>1604</v>
      </c>
      <c r="J4" s="1" t="s">
        <v>1152</v>
      </c>
      <c r="K4" s="1" t="s">
        <v>1153</v>
      </c>
      <c r="Q4" s="1" t="s">
        <v>1139</v>
      </c>
      <c r="R4" s="1" t="s">
        <v>1140</v>
      </c>
      <c r="S4" s="1" t="s">
        <v>1616</v>
      </c>
    </row>
    <row r="5" spans="1:19">
      <c r="A5" s="1">
        <v>4</v>
      </c>
      <c r="B5" s="1" t="s">
        <v>1124</v>
      </c>
      <c r="C5" s="1" t="s">
        <v>1799</v>
      </c>
      <c r="H5" s="1" t="s">
        <v>1136</v>
      </c>
      <c r="I5" s="1" t="s">
        <v>1137</v>
      </c>
      <c r="J5" s="1" t="s">
        <v>1138</v>
      </c>
      <c r="K5" s="1" t="s">
        <v>1157</v>
      </c>
      <c r="L5" s="1" t="s">
        <v>1588</v>
      </c>
      <c r="Q5" s="1" t="s">
        <v>1139</v>
      </c>
      <c r="R5" s="1" t="s">
        <v>1140</v>
      </c>
      <c r="S5" s="1" t="s">
        <v>1616</v>
      </c>
    </row>
    <row r="6" spans="1:19">
      <c r="A6" s="1">
        <v>5</v>
      </c>
      <c r="B6" s="1" t="s">
        <v>1124</v>
      </c>
      <c r="C6" s="1" t="s">
        <v>1799</v>
      </c>
      <c r="H6" s="1" t="s">
        <v>1141</v>
      </c>
      <c r="I6" s="1" t="s">
        <v>1142</v>
      </c>
      <c r="J6" s="1" t="s">
        <v>1143</v>
      </c>
      <c r="K6" s="1" t="s">
        <v>1144</v>
      </c>
      <c r="L6" s="1" t="s">
        <v>1145</v>
      </c>
      <c r="Q6" s="1" t="s">
        <v>1146</v>
      </c>
      <c r="R6" s="1" t="s">
        <v>1147</v>
      </c>
      <c r="S6" s="1" t="s">
        <v>1616</v>
      </c>
    </row>
    <row r="7" spans="1:19">
      <c r="A7" s="1">
        <v>6</v>
      </c>
      <c r="B7" s="1" t="s">
        <v>1124</v>
      </c>
      <c r="C7" s="1" t="s">
        <v>1799</v>
      </c>
      <c r="H7" s="1" t="s">
        <v>1148</v>
      </c>
      <c r="I7" s="1" t="s">
        <v>1149</v>
      </c>
      <c r="J7" s="1" t="s">
        <v>1150</v>
      </c>
      <c r="K7" s="1" t="s">
        <v>1128</v>
      </c>
      <c r="Q7" s="1" t="s">
        <v>1129</v>
      </c>
      <c r="R7" s="1" t="s">
        <v>1130</v>
      </c>
      <c r="S7" s="1" t="s">
        <v>1616</v>
      </c>
    </row>
    <row r="8" spans="1:19">
      <c r="A8" s="1">
        <v>7</v>
      </c>
      <c r="B8" s="1" t="s">
        <v>1124</v>
      </c>
      <c r="C8" s="1" t="s">
        <v>1799</v>
      </c>
      <c r="H8" s="1" t="s">
        <v>1154</v>
      </c>
      <c r="I8" s="1" t="s">
        <v>1155</v>
      </c>
      <c r="J8" s="1" t="s">
        <v>1156</v>
      </c>
      <c r="K8" s="1" t="s">
        <v>1157</v>
      </c>
      <c r="Q8" s="1" t="s">
        <v>1139</v>
      </c>
      <c r="R8" s="1" t="s">
        <v>1140</v>
      </c>
      <c r="S8" s="1" t="s">
        <v>1616</v>
      </c>
    </row>
    <row r="9" spans="1:19">
      <c r="A9" s="1">
        <v>8</v>
      </c>
      <c r="B9" s="1" t="s">
        <v>1124</v>
      </c>
      <c r="C9" s="1" t="s">
        <v>1799</v>
      </c>
      <c r="H9" s="1" t="s">
        <v>1158</v>
      </c>
      <c r="I9" s="1" t="s">
        <v>1159</v>
      </c>
      <c r="J9" s="1" t="s">
        <v>1160</v>
      </c>
      <c r="K9" s="1" t="s">
        <v>1128</v>
      </c>
      <c r="Q9" s="1" t="s">
        <v>1161</v>
      </c>
      <c r="R9" s="1" t="s">
        <v>1162</v>
      </c>
      <c r="S9" s="1" t="s">
        <v>1616</v>
      </c>
    </row>
    <row r="10" spans="1:19">
      <c r="A10" s="1">
        <v>9</v>
      </c>
      <c r="B10" s="1" t="s">
        <v>1124</v>
      </c>
      <c r="C10" s="1" t="s">
        <v>1799</v>
      </c>
      <c r="H10" s="1" t="s">
        <v>1605</v>
      </c>
      <c r="I10" s="1" t="s">
        <v>1620</v>
      </c>
      <c r="J10" s="1" t="s">
        <v>1606</v>
      </c>
      <c r="K10" s="1" t="s">
        <v>1631</v>
      </c>
      <c r="Q10" s="1" t="s">
        <v>1139</v>
      </c>
      <c r="R10" s="1" t="s">
        <v>1140</v>
      </c>
      <c r="S10" s="1" t="s">
        <v>1616</v>
      </c>
    </row>
    <row r="11" spans="1:19">
      <c r="A11" s="1">
        <v>10</v>
      </c>
      <c r="B11" s="1" t="s">
        <v>1124</v>
      </c>
      <c r="C11" s="1" t="s">
        <v>1799</v>
      </c>
      <c r="H11" s="1" t="s">
        <v>1163</v>
      </c>
      <c r="I11" s="1" t="s">
        <v>1164</v>
      </c>
      <c r="J11" s="1" t="s">
        <v>1165</v>
      </c>
      <c r="K11" s="1" t="s">
        <v>1166</v>
      </c>
      <c r="Q11" s="1" t="s">
        <v>1129</v>
      </c>
      <c r="R11" s="1" t="s">
        <v>1130</v>
      </c>
      <c r="S11" s="1" t="s">
        <v>1616</v>
      </c>
    </row>
    <row r="12" spans="1:19">
      <c r="A12" s="1">
        <v>11</v>
      </c>
      <c r="B12" s="1" t="s">
        <v>1124</v>
      </c>
      <c r="C12" s="1" t="s">
        <v>1799</v>
      </c>
      <c r="H12" s="1" t="s">
        <v>1167</v>
      </c>
      <c r="I12" s="1" t="s">
        <v>1168</v>
      </c>
      <c r="J12" s="1" t="s">
        <v>1169</v>
      </c>
      <c r="K12" s="1" t="s">
        <v>1170</v>
      </c>
      <c r="L12" s="1" t="s">
        <v>1171</v>
      </c>
      <c r="Q12" s="1" t="s">
        <v>1172</v>
      </c>
      <c r="R12" s="1" t="s">
        <v>1173</v>
      </c>
      <c r="S12" s="1" t="s">
        <v>1616</v>
      </c>
    </row>
    <row r="13" spans="1:19">
      <c r="A13" s="1">
        <v>12</v>
      </c>
      <c r="B13" s="1" t="s">
        <v>1124</v>
      </c>
      <c r="C13" s="1" t="s">
        <v>1799</v>
      </c>
      <c r="H13" s="1" t="s">
        <v>1174</v>
      </c>
      <c r="I13" s="1" t="s">
        <v>1175</v>
      </c>
      <c r="J13" s="1" t="s">
        <v>1176</v>
      </c>
      <c r="K13" s="1" t="s">
        <v>1177</v>
      </c>
      <c r="Q13" s="1" t="s">
        <v>1139</v>
      </c>
      <c r="R13" s="1" t="s">
        <v>1140</v>
      </c>
      <c r="S13" s="1" t="s">
        <v>1616</v>
      </c>
    </row>
    <row r="14" spans="1:19">
      <c r="A14" s="1">
        <v>13</v>
      </c>
      <c r="B14" s="1" t="s">
        <v>1124</v>
      </c>
      <c r="C14" s="1" t="s">
        <v>1799</v>
      </c>
      <c r="H14" s="1" t="s">
        <v>1178</v>
      </c>
      <c r="I14" s="1" t="s">
        <v>1179</v>
      </c>
      <c r="J14" s="1" t="s">
        <v>1180</v>
      </c>
      <c r="K14" s="1" t="s">
        <v>1181</v>
      </c>
      <c r="Q14" s="1" t="s">
        <v>1129</v>
      </c>
      <c r="R14" s="1" t="s">
        <v>1130</v>
      </c>
      <c r="S14" s="1" t="s">
        <v>1616</v>
      </c>
    </row>
    <row r="15" spans="1:19">
      <c r="A15" s="1">
        <v>14</v>
      </c>
      <c r="B15" s="1" t="s">
        <v>1124</v>
      </c>
      <c r="C15" s="1" t="s">
        <v>1799</v>
      </c>
      <c r="H15" s="1" t="s">
        <v>1182</v>
      </c>
      <c r="I15" s="1" t="s">
        <v>1183</v>
      </c>
      <c r="J15" s="1" t="s">
        <v>1184</v>
      </c>
      <c r="K15" s="1" t="s">
        <v>1185</v>
      </c>
      <c r="Q15" s="1" t="s">
        <v>1129</v>
      </c>
      <c r="R15" s="1" t="s">
        <v>1130</v>
      </c>
      <c r="S15" s="1" t="s">
        <v>1616</v>
      </c>
    </row>
    <row r="16" spans="1:19">
      <c r="A16" s="1">
        <v>15</v>
      </c>
      <c r="B16" s="1" t="s">
        <v>1124</v>
      </c>
      <c r="C16" s="1" t="s">
        <v>1799</v>
      </c>
      <c r="H16" s="1" t="s">
        <v>1541</v>
      </c>
      <c r="I16" s="1" t="s">
        <v>1714</v>
      </c>
      <c r="J16" s="1" t="s">
        <v>1542</v>
      </c>
      <c r="K16" s="1" t="s">
        <v>1219</v>
      </c>
      <c r="Q16" s="1" t="s">
        <v>1129</v>
      </c>
      <c r="R16" s="1" t="s">
        <v>1130</v>
      </c>
      <c r="S16" s="1" t="s">
        <v>1616</v>
      </c>
    </row>
    <row r="17" spans="1:19">
      <c r="A17" s="1">
        <v>16</v>
      </c>
      <c r="B17" s="1" t="s">
        <v>1124</v>
      </c>
      <c r="C17" s="1" t="s">
        <v>1799</v>
      </c>
      <c r="H17" s="1" t="s">
        <v>1186</v>
      </c>
      <c r="I17" s="1" t="s">
        <v>1187</v>
      </c>
      <c r="J17" s="1" t="s">
        <v>1188</v>
      </c>
      <c r="K17" s="1" t="s">
        <v>1189</v>
      </c>
      <c r="Q17" s="1" t="s">
        <v>1129</v>
      </c>
      <c r="R17" s="1" t="s">
        <v>1130</v>
      </c>
      <c r="S17" s="1" t="s">
        <v>1616</v>
      </c>
    </row>
    <row r="18" spans="1:19">
      <c r="A18" s="1">
        <v>17</v>
      </c>
      <c r="B18" s="1" t="s">
        <v>1124</v>
      </c>
      <c r="C18" s="1" t="s">
        <v>1799</v>
      </c>
      <c r="H18" s="1" t="s">
        <v>1190</v>
      </c>
      <c r="I18" s="1" t="s">
        <v>1191</v>
      </c>
      <c r="J18" s="1" t="s">
        <v>1192</v>
      </c>
      <c r="K18" s="1" t="s">
        <v>1282</v>
      </c>
      <c r="Q18" s="1" t="s">
        <v>1129</v>
      </c>
      <c r="R18" s="1" t="s">
        <v>1130</v>
      </c>
      <c r="S18" s="1" t="s">
        <v>1616</v>
      </c>
    </row>
    <row r="19" spans="1:19">
      <c r="A19" s="1">
        <v>18</v>
      </c>
      <c r="B19" s="1" t="s">
        <v>1124</v>
      </c>
      <c r="C19" s="1" t="s">
        <v>1799</v>
      </c>
      <c r="H19" s="1" t="s">
        <v>1194</v>
      </c>
      <c r="I19" s="1" t="s">
        <v>1195</v>
      </c>
      <c r="J19" s="1" t="s">
        <v>1196</v>
      </c>
      <c r="K19" s="1" t="s">
        <v>1197</v>
      </c>
      <c r="Q19" s="1" t="s">
        <v>1129</v>
      </c>
      <c r="R19" s="1" t="s">
        <v>1130</v>
      </c>
      <c r="S19" s="1" t="s">
        <v>1616</v>
      </c>
    </row>
    <row r="20" spans="1:19">
      <c r="A20" s="1">
        <v>19</v>
      </c>
      <c r="B20" s="1" t="s">
        <v>1124</v>
      </c>
      <c r="C20" s="1" t="s">
        <v>1799</v>
      </c>
      <c r="H20" s="1" t="s">
        <v>1198</v>
      </c>
      <c r="I20" s="1" t="s">
        <v>1199</v>
      </c>
      <c r="J20" s="1" t="s">
        <v>1200</v>
      </c>
      <c r="K20" s="1" t="s">
        <v>1201</v>
      </c>
      <c r="Q20" s="1" t="s">
        <v>1139</v>
      </c>
      <c r="R20" s="1" t="s">
        <v>1140</v>
      </c>
      <c r="S20" s="1" t="s">
        <v>1616</v>
      </c>
    </row>
    <row r="21" spans="1:19">
      <c r="A21" s="1">
        <v>20</v>
      </c>
      <c r="B21" s="1" t="s">
        <v>1124</v>
      </c>
      <c r="C21" s="1" t="s">
        <v>1799</v>
      </c>
      <c r="H21" s="1" t="s">
        <v>1202</v>
      </c>
      <c r="I21" s="1" t="s">
        <v>1203</v>
      </c>
      <c r="J21" s="1" t="s">
        <v>1204</v>
      </c>
      <c r="K21" s="1" t="s">
        <v>1205</v>
      </c>
      <c r="L21" s="1" t="s">
        <v>1206</v>
      </c>
      <c r="Q21" s="1" t="s">
        <v>1207</v>
      </c>
      <c r="R21" s="1" t="s">
        <v>1208</v>
      </c>
      <c r="S21" s="1" t="s">
        <v>1616</v>
      </c>
    </row>
    <row r="22" spans="1:19">
      <c r="A22" s="1">
        <v>21</v>
      </c>
      <c r="B22" s="1" t="s">
        <v>1124</v>
      </c>
      <c r="C22" s="1" t="s">
        <v>1799</v>
      </c>
      <c r="H22" s="1" t="s">
        <v>1209</v>
      </c>
      <c r="I22" s="1" t="s">
        <v>1210</v>
      </c>
      <c r="J22" s="1" t="s">
        <v>1211</v>
      </c>
      <c r="K22" s="1" t="s">
        <v>1212</v>
      </c>
      <c r="Q22" s="1" t="s">
        <v>1129</v>
      </c>
      <c r="R22" s="1" t="s">
        <v>1130</v>
      </c>
      <c r="S22" s="1" t="s">
        <v>1616</v>
      </c>
    </row>
    <row r="23" spans="1:19">
      <c r="A23" s="1">
        <v>22</v>
      </c>
      <c r="B23" s="1" t="s">
        <v>1124</v>
      </c>
      <c r="C23" s="1" t="s">
        <v>1799</v>
      </c>
      <c r="H23" s="1" t="s">
        <v>1213</v>
      </c>
      <c r="I23" s="1" t="s">
        <v>1214</v>
      </c>
      <c r="J23" s="1" t="s">
        <v>1204</v>
      </c>
      <c r="K23" s="1" t="s">
        <v>1215</v>
      </c>
      <c r="Q23" s="1" t="s">
        <v>1207</v>
      </c>
      <c r="R23" s="1" t="s">
        <v>1208</v>
      </c>
      <c r="S23" s="1" t="s">
        <v>1616</v>
      </c>
    </row>
    <row r="24" spans="1:19">
      <c r="A24" s="1">
        <v>23</v>
      </c>
      <c r="B24" s="1" t="s">
        <v>1124</v>
      </c>
      <c r="C24" s="1" t="s">
        <v>1799</v>
      </c>
      <c r="H24" s="1" t="s">
        <v>1526</v>
      </c>
      <c r="I24" s="1" t="s">
        <v>1702</v>
      </c>
      <c r="J24" s="1" t="s">
        <v>1527</v>
      </c>
      <c r="K24" s="1" t="s">
        <v>1711</v>
      </c>
      <c r="Q24" s="1" t="s">
        <v>1139</v>
      </c>
      <c r="R24" s="1" t="s">
        <v>1140</v>
      </c>
      <c r="S24" s="1" t="s">
        <v>1616</v>
      </c>
    </row>
    <row r="25" spans="1:19">
      <c r="A25" s="1">
        <v>24</v>
      </c>
      <c r="B25" s="1" t="s">
        <v>1124</v>
      </c>
      <c r="C25" s="1" t="s">
        <v>1799</v>
      </c>
      <c r="H25" s="1" t="s">
        <v>1216</v>
      </c>
      <c r="I25" s="1" t="s">
        <v>1217</v>
      </c>
      <c r="J25" s="1" t="s">
        <v>1218</v>
      </c>
      <c r="K25" s="1" t="s">
        <v>1219</v>
      </c>
      <c r="Q25" s="1" t="s">
        <v>1129</v>
      </c>
      <c r="R25" s="1" t="s">
        <v>1130</v>
      </c>
      <c r="S25" s="1" t="s">
        <v>1616</v>
      </c>
    </row>
    <row r="26" spans="1:19">
      <c r="A26" s="1">
        <v>25</v>
      </c>
      <c r="B26" s="1" t="s">
        <v>1124</v>
      </c>
      <c r="C26" s="1" t="s">
        <v>1799</v>
      </c>
      <c r="H26" s="1" t="s">
        <v>1259</v>
      </c>
      <c r="I26" s="1" t="s">
        <v>1632</v>
      </c>
      <c r="J26" s="1" t="s">
        <v>1260</v>
      </c>
      <c r="K26" s="1" t="s">
        <v>1261</v>
      </c>
      <c r="Q26" s="1" t="s">
        <v>1129</v>
      </c>
      <c r="R26" s="1" t="s">
        <v>1130</v>
      </c>
      <c r="S26" s="1" t="s">
        <v>1616</v>
      </c>
    </row>
    <row r="27" spans="1:19">
      <c r="A27" s="1">
        <v>26</v>
      </c>
      <c r="B27" s="1" t="s">
        <v>1124</v>
      </c>
      <c r="C27" s="1" t="s">
        <v>1799</v>
      </c>
      <c r="H27" s="1" t="s">
        <v>1220</v>
      </c>
      <c r="I27" s="1" t="s">
        <v>1221</v>
      </c>
      <c r="J27" s="1" t="s">
        <v>1222</v>
      </c>
      <c r="K27" s="1" t="s">
        <v>1197</v>
      </c>
      <c r="Q27" s="1" t="s">
        <v>1146</v>
      </c>
      <c r="R27" s="1" t="s">
        <v>1147</v>
      </c>
      <c r="S27" s="1" t="s">
        <v>1616</v>
      </c>
    </row>
    <row r="28" spans="1:19">
      <c r="A28" s="1">
        <v>27</v>
      </c>
      <c r="B28" s="1" t="s">
        <v>1124</v>
      </c>
      <c r="C28" s="1" t="s">
        <v>1799</v>
      </c>
      <c r="H28" s="1" t="s">
        <v>1223</v>
      </c>
      <c r="I28" s="1" t="s">
        <v>1224</v>
      </c>
      <c r="J28" s="1" t="s">
        <v>1225</v>
      </c>
      <c r="K28" s="1" t="s">
        <v>1189</v>
      </c>
      <c r="L28" s="1" t="s">
        <v>1145</v>
      </c>
      <c r="Q28" s="1" t="s">
        <v>1146</v>
      </c>
      <c r="R28" s="1" t="s">
        <v>1147</v>
      </c>
      <c r="S28" s="1" t="s">
        <v>1616</v>
      </c>
    </row>
    <row r="29" spans="1:19">
      <c r="A29" s="1">
        <v>28</v>
      </c>
      <c r="B29" s="1" t="s">
        <v>1124</v>
      </c>
      <c r="C29" s="1" t="s">
        <v>1799</v>
      </c>
      <c r="H29" s="1" t="s">
        <v>1226</v>
      </c>
      <c r="I29" s="1" t="s">
        <v>1227</v>
      </c>
      <c r="J29" s="1" t="s">
        <v>1228</v>
      </c>
      <c r="K29" s="1" t="s">
        <v>1212</v>
      </c>
      <c r="Q29" s="1" t="s">
        <v>1129</v>
      </c>
      <c r="R29" s="1" t="s">
        <v>1130</v>
      </c>
      <c r="S29" s="1" t="s">
        <v>1616</v>
      </c>
    </row>
    <row r="30" spans="1:19">
      <c r="A30" s="1">
        <v>29</v>
      </c>
      <c r="B30" s="1" t="s">
        <v>1124</v>
      </c>
      <c r="C30" s="1" t="s">
        <v>1799</v>
      </c>
      <c r="H30" s="1" t="s">
        <v>1229</v>
      </c>
      <c r="I30" s="1" t="s">
        <v>1230</v>
      </c>
      <c r="J30" s="1" t="s">
        <v>1231</v>
      </c>
      <c r="K30" s="1" t="s">
        <v>1193</v>
      </c>
      <c r="Q30" s="1" t="s">
        <v>1129</v>
      </c>
      <c r="R30" s="1" t="s">
        <v>1130</v>
      </c>
      <c r="S30" s="1" t="s">
        <v>1616</v>
      </c>
    </row>
    <row r="31" spans="1:19">
      <c r="A31" s="1">
        <v>30</v>
      </c>
      <c r="B31" s="1" t="s">
        <v>1124</v>
      </c>
      <c r="C31" s="1" t="s">
        <v>1799</v>
      </c>
      <c r="H31" s="1" t="s">
        <v>1232</v>
      </c>
      <c r="I31" s="1" t="s">
        <v>1233</v>
      </c>
      <c r="J31" s="1" t="s">
        <v>1234</v>
      </c>
      <c r="K31" s="1" t="s">
        <v>1235</v>
      </c>
      <c r="Q31" s="1" t="s">
        <v>1172</v>
      </c>
      <c r="R31" s="1" t="s">
        <v>1173</v>
      </c>
      <c r="S31" s="1" t="s">
        <v>1616</v>
      </c>
    </row>
    <row r="32" spans="1:19">
      <c r="A32" s="1">
        <v>31</v>
      </c>
      <c r="B32" s="1" t="s">
        <v>1124</v>
      </c>
      <c r="C32" s="1" t="s">
        <v>1799</v>
      </c>
      <c r="H32" s="1" t="s">
        <v>1265</v>
      </c>
      <c r="I32" s="1" t="s">
        <v>1589</v>
      </c>
      <c r="J32" s="1" t="s">
        <v>1266</v>
      </c>
      <c r="K32" s="1" t="s">
        <v>1267</v>
      </c>
      <c r="Q32" s="1" t="s">
        <v>1172</v>
      </c>
      <c r="R32" s="1" t="s">
        <v>1173</v>
      </c>
      <c r="S32" s="1" t="s">
        <v>1616</v>
      </c>
    </row>
    <row r="33" spans="1:19">
      <c r="A33" s="1">
        <v>32</v>
      </c>
      <c r="B33" s="1" t="s">
        <v>1124</v>
      </c>
      <c r="C33" s="1" t="s">
        <v>1799</v>
      </c>
      <c r="H33" s="1" t="s">
        <v>1236</v>
      </c>
      <c r="I33" s="1" t="s">
        <v>1237</v>
      </c>
      <c r="J33" s="1" t="s">
        <v>1165</v>
      </c>
      <c r="K33" s="1" t="s">
        <v>1238</v>
      </c>
      <c r="Q33" s="1" t="s">
        <v>1129</v>
      </c>
      <c r="R33" s="1" t="s">
        <v>1130</v>
      </c>
      <c r="S33" s="1" t="s">
        <v>1616</v>
      </c>
    </row>
    <row r="34" spans="1:19">
      <c r="A34" s="1">
        <v>33</v>
      </c>
      <c r="B34" s="1" t="s">
        <v>1124</v>
      </c>
      <c r="C34" s="1" t="s">
        <v>1799</v>
      </c>
      <c r="H34" s="1" t="s">
        <v>1239</v>
      </c>
      <c r="I34" s="1" t="s">
        <v>1240</v>
      </c>
      <c r="J34" s="1" t="s">
        <v>1241</v>
      </c>
      <c r="K34" s="1" t="s">
        <v>1242</v>
      </c>
      <c r="Q34" s="1" t="s">
        <v>1139</v>
      </c>
      <c r="R34" s="1" t="s">
        <v>1140</v>
      </c>
      <c r="S34" s="1" t="s">
        <v>1616</v>
      </c>
    </row>
    <row r="35" spans="1:19">
      <c r="A35" s="1">
        <v>34</v>
      </c>
      <c r="B35" s="1" t="s">
        <v>1124</v>
      </c>
      <c r="C35" s="1" t="s">
        <v>1799</v>
      </c>
      <c r="H35" s="1" t="s">
        <v>1243</v>
      </c>
      <c r="I35" s="1" t="s">
        <v>1244</v>
      </c>
      <c r="J35" s="1" t="s">
        <v>1245</v>
      </c>
      <c r="K35" s="1" t="s">
        <v>1212</v>
      </c>
      <c r="L35" s="1" t="s">
        <v>1246</v>
      </c>
      <c r="Q35" s="1" t="s">
        <v>1129</v>
      </c>
      <c r="R35" s="1" t="s">
        <v>1130</v>
      </c>
      <c r="S35" s="1" t="s">
        <v>1616</v>
      </c>
    </row>
    <row r="36" spans="1:19">
      <c r="A36" s="1">
        <v>35</v>
      </c>
      <c r="B36" s="1" t="s">
        <v>1124</v>
      </c>
      <c r="C36" s="1" t="s">
        <v>1799</v>
      </c>
      <c r="H36" s="1" t="s">
        <v>1247</v>
      </c>
      <c r="I36" s="1" t="s">
        <v>1248</v>
      </c>
      <c r="J36" s="1" t="s">
        <v>1249</v>
      </c>
      <c r="K36" s="1" t="s">
        <v>1235</v>
      </c>
      <c r="Q36" s="1" t="s">
        <v>1129</v>
      </c>
      <c r="R36" s="1" t="s">
        <v>1130</v>
      </c>
      <c r="S36" s="1" t="s">
        <v>1616</v>
      </c>
    </row>
    <row r="37" spans="1:19">
      <c r="A37" s="1">
        <v>36</v>
      </c>
      <c r="B37" s="1" t="s">
        <v>1124</v>
      </c>
      <c r="C37" s="1" t="s">
        <v>1799</v>
      </c>
      <c r="H37" s="1" t="s">
        <v>1250</v>
      </c>
      <c r="I37" s="1" t="s">
        <v>1251</v>
      </c>
      <c r="J37" s="1" t="s">
        <v>1252</v>
      </c>
      <c r="K37" s="1" t="s">
        <v>1253</v>
      </c>
      <c r="Q37" s="1" t="s">
        <v>1129</v>
      </c>
      <c r="R37" s="1" t="s">
        <v>1130</v>
      </c>
      <c r="S37" s="1" t="s">
        <v>1616</v>
      </c>
    </row>
    <row r="38" spans="1:19">
      <c r="A38" s="1">
        <v>37</v>
      </c>
      <c r="B38" s="1" t="s">
        <v>1124</v>
      </c>
      <c r="C38" s="1" t="s">
        <v>1799</v>
      </c>
      <c r="H38" s="1" t="s">
        <v>1255</v>
      </c>
      <c r="I38" s="1" t="s">
        <v>1256</v>
      </c>
      <c r="J38" s="1" t="s">
        <v>1257</v>
      </c>
      <c r="K38" s="1" t="s">
        <v>1258</v>
      </c>
      <c r="Q38" s="1" t="s">
        <v>1139</v>
      </c>
      <c r="R38" s="1" t="s">
        <v>1140</v>
      </c>
      <c r="S38" s="1" t="s">
        <v>1616</v>
      </c>
    </row>
    <row r="39" spans="1:19">
      <c r="A39" s="1">
        <v>38</v>
      </c>
      <c r="B39" s="1" t="s">
        <v>1124</v>
      </c>
      <c r="C39" s="1" t="s">
        <v>1799</v>
      </c>
      <c r="H39" s="1" t="s">
        <v>1262</v>
      </c>
      <c r="I39" s="1" t="s">
        <v>1263</v>
      </c>
      <c r="J39" s="1" t="s">
        <v>1264</v>
      </c>
      <c r="K39" s="1" t="s">
        <v>1193</v>
      </c>
      <c r="Q39" s="1" t="s">
        <v>1129</v>
      </c>
      <c r="R39" s="1" t="s">
        <v>1130</v>
      </c>
      <c r="S39" s="1" t="s">
        <v>1616</v>
      </c>
    </row>
    <row r="40" spans="1:19">
      <c r="A40" s="1">
        <v>39</v>
      </c>
      <c r="B40" s="1" t="s">
        <v>1124</v>
      </c>
      <c r="C40" s="1" t="s">
        <v>1799</v>
      </c>
      <c r="H40" s="1" t="s">
        <v>1268</v>
      </c>
      <c r="I40" s="1" t="s">
        <v>1269</v>
      </c>
      <c r="J40" s="1" t="s">
        <v>1270</v>
      </c>
      <c r="K40" s="1" t="s">
        <v>1271</v>
      </c>
      <c r="Q40" s="1" t="s">
        <v>1129</v>
      </c>
      <c r="R40" s="1" t="s">
        <v>1130</v>
      </c>
      <c r="S40" s="1" t="s">
        <v>1616</v>
      </c>
    </row>
    <row r="41" spans="1:19">
      <c r="A41" s="1">
        <v>40</v>
      </c>
      <c r="B41" s="1" t="s">
        <v>1124</v>
      </c>
      <c r="C41" s="1" t="s">
        <v>1799</v>
      </c>
      <c r="H41" s="1" t="s">
        <v>1671</v>
      </c>
      <c r="I41" s="1" t="s">
        <v>1672</v>
      </c>
      <c r="J41" s="1" t="s">
        <v>1673</v>
      </c>
      <c r="K41" s="1" t="s">
        <v>1309</v>
      </c>
      <c r="Q41" s="1" t="s">
        <v>1139</v>
      </c>
      <c r="R41" s="1" t="s">
        <v>1140</v>
      </c>
      <c r="S41" s="1" t="s">
        <v>1616</v>
      </c>
    </row>
    <row r="42" spans="1:19">
      <c r="A42" s="1">
        <v>41</v>
      </c>
      <c r="B42" s="1" t="s">
        <v>1124</v>
      </c>
      <c r="C42" s="1" t="s">
        <v>1799</v>
      </c>
      <c r="H42" s="1" t="s">
        <v>1272</v>
      </c>
      <c r="I42" s="1" t="s">
        <v>1273</v>
      </c>
      <c r="J42" s="1" t="s">
        <v>1274</v>
      </c>
      <c r="K42" s="1" t="s">
        <v>1275</v>
      </c>
      <c r="Q42" s="1" t="s">
        <v>1139</v>
      </c>
      <c r="R42" s="1" t="s">
        <v>1140</v>
      </c>
      <c r="S42" s="1" t="s">
        <v>1616</v>
      </c>
    </row>
    <row r="43" spans="1:19">
      <c r="A43" s="1">
        <v>42</v>
      </c>
      <c r="B43" s="1" t="s">
        <v>1124</v>
      </c>
      <c r="C43" s="1" t="s">
        <v>1799</v>
      </c>
      <c r="H43" s="1" t="s">
        <v>1276</v>
      </c>
      <c r="I43" s="1" t="s">
        <v>1277</v>
      </c>
      <c r="J43" s="1" t="s">
        <v>1252</v>
      </c>
      <c r="K43" s="1" t="s">
        <v>1278</v>
      </c>
      <c r="Q43" s="1" t="s">
        <v>1129</v>
      </c>
      <c r="R43" s="1" t="s">
        <v>1130</v>
      </c>
      <c r="S43" s="1" t="s">
        <v>1616</v>
      </c>
    </row>
    <row r="44" spans="1:19">
      <c r="A44" s="1">
        <v>43</v>
      </c>
      <c r="B44" s="1" t="s">
        <v>1124</v>
      </c>
      <c r="C44" s="1" t="s">
        <v>1799</v>
      </c>
      <c r="H44" s="1" t="s">
        <v>1279</v>
      </c>
      <c r="I44" s="1" t="s">
        <v>1280</v>
      </c>
      <c r="J44" s="1" t="s">
        <v>1281</v>
      </c>
      <c r="K44" s="1" t="s">
        <v>1282</v>
      </c>
      <c r="Q44" s="1" t="s">
        <v>1129</v>
      </c>
      <c r="R44" s="1" t="s">
        <v>1130</v>
      </c>
      <c r="S44" s="1" t="s">
        <v>1616</v>
      </c>
    </row>
    <row r="45" spans="1:19">
      <c r="A45" s="1">
        <v>44</v>
      </c>
      <c r="B45" s="1" t="s">
        <v>1124</v>
      </c>
      <c r="C45" s="1" t="s">
        <v>1799</v>
      </c>
      <c r="H45" s="1" t="s">
        <v>1283</v>
      </c>
      <c r="I45" s="1" t="s">
        <v>1284</v>
      </c>
      <c r="J45" s="1" t="s">
        <v>1285</v>
      </c>
      <c r="K45" s="1" t="s">
        <v>1261</v>
      </c>
      <c r="Q45" s="1" t="s">
        <v>1129</v>
      </c>
      <c r="R45" s="1" t="s">
        <v>1130</v>
      </c>
      <c r="S45" s="1" t="s">
        <v>1616</v>
      </c>
    </row>
    <row r="46" spans="1:19">
      <c r="A46" s="1">
        <v>45</v>
      </c>
      <c r="B46" s="1" t="s">
        <v>1124</v>
      </c>
      <c r="C46" s="1" t="s">
        <v>1799</v>
      </c>
      <c r="H46" s="1" t="s">
        <v>1286</v>
      </c>
      <c r="I46" s="1" t="s">
        <v>1287</v>
      </c>
      <c r="J46" s="1" t="s">
        <v>1288</v>
      </c>
      <c r="K46" s="1" t="s">
        <v>1267</v>
      </c>
      <c r="Q46" s="1" t="s">
        <v>1129</v>
      </c>
      <c r="R46" s="1" t="s">
        <v>1130</v>
      </c>
      <c r="S46" s="1" t="s">
        <v>1616</v>
      </c>
    </row>
    <row r="47" spans="1:19">
      <c r="A47" s="1">
        <v>46</v>
      </c>
      <c r="B47" s="1" t="s">
        <v>1124</v>
      </c>
      <c r="C47" s="1" t="s">
        <v>1799</v>
      </c>
      <c r="H47" s="1" t="s">
        <v>1289</v>
      </c>
      <c r="I47" s="1" t="s">
        <v>1290</v>
      </c>
      <c r="J47" s="1" t="s">
        <v>1291</v>
      </c>
      <c r="K47" s="1" t="s">
        <v>1282</v>
      </c>
      <c r="Q47" s="1" t="s">
        <v>1129</v>
      </c>
      <c r="R47" s="1" t="s">
        <v>1130</v>
      </c>
      <c r="S47" s="1" t="s">
        <v>1616</v>
      </c>
    </row>
    <row r="48" spans="1:19">
      <c r="A48" s="1">
        <v>47</v>
      </c>
      <c r="B48" s="1" t="s">
        <v>1124</v>
      </c>
      <c r="C48" s="1" t="s">
        <v>1799</v>
      </c>
      <c r="H48" s="1" t="s">
        <v>1292</v>
      </c>
      <c r="I48" s="1" t="s">
        <v>1293</v>
      </c>
      <c r="J48" s="1" t="s">
        <v>1294</v>
      </c>
      <c r="K48" s="1" t="s">
        <v>1197</v>
      </c>
      <c r="Q48" s="1" t="s">
        <v>1129</v>
      </c>
      <c r="R48" s="1" t="s">
        <v>1130</v>
      </c>
      <c r="S48" s="1" t="s">
        <v>1616</v>
      </c>
    </row>
    <row r="49" spans="1:19">
      <c r="A49" s="1">
        <v>48</v>
      </c>
      <c r="B49" s="1" t="s">
        <v>1124</v>
      </c>
      <c r="C49" s="1" t="s">
        <v>1799</v>
      </c>
      <c r="H49" s="1" t="s">
        <v>1295</v>
      </c>
      <c r="I49" s="1" t="s">
        <v>1296</v>
      </c>
      <c r="J49" s="1" t="s">
        <v>1297</v>
      </c>
      <c r="K49" s="1" t="s">
        <v>1193</v>
      </c>
      <c r="Q49" s="1" t="s">
        <v>1129</v>
      </c>
      <c r="R49" s="1" t="s">
        <v>1130</v>
      </c>
      <c r="S49" s="1" t="s">
        <v>1616</v>
      </c>
    </row>
    <row r="50" spans="1:19">
      <c r="A50" s="1">
        <v>49</v>
      </c>
      <c r="B50" s="1" t="s">
        <v>1124</v>
      </c>
      <c r="C50" s="1" t="s">
        <v>1799</v>
      </c>
      <c r="H50" s="1" t="s">
        <v>1298</v>
      </c>
      <c r="I50" s="1" t="s">
        <v>1299</v>
      </c>
      <c r="J50" s="1" t="s">
        <v>1300</v>
      </c>
      <c r="K50" s="1" t="s">
        <v>1301</v>
      </c>
      <c r="Q50" s="1" t="s">
        <v>1139</v>
      </c>
      <c r="R50" s="1" t="s">
        <v>1140</v>
      </c>
      <c r="S50" s="1" t="s">
        <v>1616</v>
      </c>
    </row>
    <row r="51" spans="1:19">
      <c r="A51" s="1">
        <v>50</v>
      </c>
      <c r="B51" s="1" t="s">
        <v>1124</v>
      </c>
      <c r="C51" s="1" t="s">
        <v>1799</v>
      </c>
      <c r="H51" s="1" t="s">
        <v>1302</v>
      </c>
      <c r="I51" s="1" t="s">
        <v>1303</v>
      </c>
      <c r="J51" s="1" t="s">
        <v>1304</v>
      </c>
      <c r="K51" s="1" t="s">
        <v>1305</v>
      </c>
      <c r="Q51" s="1" t="s">
        <v>1129</v>
      </c>
      <c r="R51" s="1" t="s">
        <v>1130</v>
      </c>
      <c r="S51" s="1" t="s">
        <v>1616</v>
      </c>
    </row>
    <row r="52" spans="1:19">
      <c r="A52" s="1">
        <v>51</v>
      </c>
      <c r="B52" s="1" t="s">
        <v>1124</v>
      </c>
      <c r="C52" s="1" t="s">
        <v>1799</v>
      </c>
      <c r="H52" s="1" t="s">
        <v>1306</v>
      </c>
      <c r="I52" s="1" t="s">
        <v>1307</v>
      </c>
      <c r="J52" s="1" t="s">
        <v>1308</v>
      </c>
      <c r="K52" s="1" t="s">
        <v>1309</v>
      </c>
      <c r="Q52" s="1" t="s">
        <v>1139</v>
      </c>
      <c r="R52" s="1" t="s">
        <v>1140</v>
      </c>
      <c r="S52" s="1" t="s">
        <v>1616</v>
      </c>
    </row>
    <row r="53" spans="1:19">
      <c r="A53" s="1">
        <v>52</v>
      </c>
      <c r="B53" s="1" t="s">
        <v>1124</v>
      </c>
      <c r="C53" s="1" t="s">
        <v>1799</v>
      </c>
      <c r="H53" s="1" t="s">
        <v>1310</v>
      </c>
      <c r="I53" s="1" t="s">
        <v>1311</v>
      </c>
      <c r="J53" s="1" t="s">
        <v>1312</v>
      </c>
      <c r="K53" s="1" t="s">
        <v>1197</v>
      </c>
      <c r="Q53" s="1" t="s">
        <v>1129</v>
      </c>
      <c r="R53" s="1" t="s">
        <v>1130</v>
      </c>
      <c r="S53" s="1" t="s">
        <v>1616</v>
      </c>
    </row>
    <row r="54" spans="1:19">
      <c r="A54" s="1">
        <v>53</v>
      </c>
      <c r="B54" s="1" t="s">
        <v>1124</v>
      </c>
      <c r="C54" s="1" t="s">
        <v>1799</v>
      </c>
      <c r="H54" s="1" t="s">
        <v>1658</v>
      </c>
      <c r="I54" s="1" t="s">
        <v>1659</v>
      </c>
      <c r="J54" s="1" t="s">
        <v>1660</v>
      </c>
      <c r="K54" s="1" t="s">
        <v>1261</v>
      </c>
      <c r="Q54" s="1" t="s">
        <v>1129</v>
      </c>
      <c r="R54" s="1" t="s">
        <v>1130</v>
      </c>
      <c r="S54" s="1" t="s">
        <v>1616</v>
      </c>
    </row>
    <row r="55" spans="1:19">
      <c r="A55" s="1">
        <v>54</v>
      </c>
      <c r="B55" s="1" t="s">
        <v>1124</v>
      </c>
      <c r="C55" s="1" t="s">
        <v>1799</v>
      </c>
      <c r="H55" s="1" t="s">
        <v>1313</v>
      </c>
      <c r="I55" s="1" t="s">
        <v>1314</v>
      </c>
      <c r="J55" s="1" t="s">
        <v>1315</v>
      </c>
      <c r="K55" s="1" t="s">
        <v>1316</v>
      </c>
      <c r="Q55" s="1" t="s">
        <v>1139</v>
      </c>
      <c r="R55" s="1" t="s">
        <v>1140</v>
      </c>
      <c r="S55" s="1" t="s">
        <v>1616</v>
      </c>
    </row>
    <row r="56" spans="1:19">
      <c r="A56" s="1">
        <v>55</v>
      </c>
      <c r="B56" s="1" t="s">
        <v>1124</v>
      </c>
      <c r="C56" s="1" t="s">
        <v>1799</v>
      </c>
      <c r="H56" s="1" t="s">
        <v>1317</v>
      </c>
      <c r="I56" s="1" t="s">
        <v>1318</v>
      </c>
      <c r="J56" s="1" t="s">
        <v>1319</v>
      </c>
      <c r="K56" s="1" t="s">
        <v>1320</v>
      </c>
      <c r="Q56" s="1" t="s">
        <v>1139</v>
      </c>
      <c r="R56" s="1" t="s">
        <v>1140</v>
      </c>
      <c r="S56" s="1" t="s">
        <v>1616</v>
      </c>
    </row>
    <row r="57" spans="1:19">
      <c r="A57" s="1">
        <v>56</v>
      </c>
      <c r="B57" s="1" t="s">
        <v>1124</v>
      </c>
      <c r="C57" s="1" t="s">
        <v>1799</v>
      </c>
      <c r="H57" s="1" t="s">
        <v>1321</v>
      </c>
      <c r="I57" s="1" t="s">
        <v>1322</v>
      </c>
      <c r="J57" s="1" t="s">
        <v>1323</v>
      </c>
      <c r="K57" s="1" t="s">
        <v>1324</v>
      </c>
      <c r="Q57" s="1" t="s">
        <v>1139</v>
      </c>
      <c r="R57" s="1" t="s">
        <v>1140</v>
      </c>
      <c r="S57" s="1" t="s">
        <v>1616</v>
      </c>
    </row>
    <row r="58" spans="1:19">
      <c r="A58" s="1">
        <v>57</v>
      </c>
      <c r="B58" s="1" t="s">
        <v>1124</v>
      </c>
      <c r="C58" s="1" t="s">
        <v>1799</v>
      </c>
      <c r="H58" s="1" t="s">
        <v>1684</v>
      </c>
      <c r="I58" s="1" t="s">
        <v>1685</v>
      </c>
      <c r="J58" s="1" t="s">
        <v>1686</v>
      </c>
      <c r="K58" s="1" t="s">
        <v>1687</v>
      </c>
      <c r="L58" s="1" t="s">
        <v>1688</v>
      </c>
      <c r="Q58" s="1" t="s">
        <v>1139</v>
      </c>
      <c r="R58" s="1" t="s">
        <v>1140</v>
      </c>
      <c r="S58" s="1" t="s">
        <v>1616</v>
      </c>
    </row>
    <row r="59" spans="1:19">
      <c r="A59" s="1">
        <v>58</v>
      </c>
      <c r="B59" s="1" t="s">
        <v>1124</v>
      </c>
      <c r="C59" s="1" t="s">
        <v>1799</v>
      </c>
      <c r="H59" s="1" t="s">
        <v>1325</v>
      </c>
      <c r="I59" s="1" t="s">
        <v>1326</v>
      </c>
      <c r="J59" s="1" t="s">
        <v>1327</v>
      </c>
      <c r="K59" s="1" t="s">
        <v>1235</v>
      </c>
      <c r="Q59" s="1" t="s">
        <v>1129</v>
      </c>
      <c r="R59" s="1" t="s">
        <v>1130</v>
      </c>
      <c r="S59" s="1" t="s">
        <v>1616</v>
      </c>
    </row>
    <row r="60" spans="1:19">
      <c r="A60" s="1">
        <v>59</v>
      </c>
      <c r="B60" s="1" t="s">
        <v>1124</v>
      </c>
      <c r="C60" s="1" t="s">
        <v>1799</v>
      </c>
      <c r="H60" s="1" t="s">
        <v>1590</v>
      </c>
      <c r="I60" s="1" t="s">
        <v>1591</v>
      </c>
      <c r="J60" s="1" t="s">
        <v>1592</v>
      </c>
      <c r="K60" s="1" t="s">
        <v>1157</v>
      </c>
      <c r="Q60" s="1" t="s">
        <v>1139</v>
      </c>
      <c r="R60" s="1" t="s">
        <v>1140</v>
      </c>
      <c r="S60" s="1" t="s">
        <v>1616</v>
      </c>
    </row>
    <row r="61" spans="1:19">
      <c r="A61" s="1">
        <v>60</v>
      </c>
      <c r="B61" s="1" t="s">
        <v>1124</v>
      </c>
      <c r="C61" s="1" t="s">
        <v>1799</v>
      </c>
      <c r="H61" s="1" t="s">
        <v>1328</v>
      </c>
      <c r="I61" s="1" t="s">
        <v>1329</v>
      </c>
      <c r="J61" s="1" t="s">
        <v>1330</v>
      </c>
      <c r="K61" s="1" t="s">
        <v>1261</v>
      </c>
      <c r="L61" s="1" t="s">
        <v>1331</v>
      </c>
      <c r="Q61" s="1" t="s">
        <v>1129</v>
      </c>
      <c r="R61" s="1" t="s">
        <v>1130</v>
      </c>
      <c r="S61" s="1" t="s">
        <v>1616</v>
      </c>
    </row>
    <row r="62" spans="1:19">
      <c r="A62" s="1">
        <v>61</v>
      </c>
      <c r="B62" s="1" t="s">
        <v>1124</v>
      </c>
      <c r="C62" s="1" t="s">
        <v>1799</v>
      </c>
      <c r="H62" s="1" t="s">
        <v>1622</v>
      </c>
      <c r="I62" s="1" t="s">
        <v>1623</v>
      </c>
      <c r="J62" s="1" t="s">
        <v>1624</v>
      </c>
      <c r="K62" s="1" t="s">
        <v>1153</v>
      </c>
      <c r="Q62" s="1" t="s">
        <v>1139</v>
      </c>
      <c r="R62" s="1" t="s">
        <v>1140</v>
      </c>
      <c r="S62" s="1" t="s">
        <v>1616</v>
      </c>
    </row>
    <row r="63" spans="1:19">
      <c r="A63" s="1">
        <v>62</v>
      </c>
      <c r="B63" s="1" t="s">
        <v>1124</v>
      </c>
      <c r="C63" s="1" t="s">
        <v>1799</v>
      </c>
      <c r="H63" s="1" t="s">
        <v>1593</v>
      </c>
      <c r="I63" s="1" t="s">
        <v>1594</v>
      </c>
      <c r="J63" s="1" t="s">
        <v>1595</v>
      </c>
      <c r="K63" s="1" t="s">
        <v>1596</v>
      </c>
      <c r="L63" s="1" t="s">
        <v>1597</v>
      </c>
      <c r="Q63" s="1" t="s">
        <v>1139</v>
      </c>
      <c r="R63" s="1" t="s">
        <v>1140</v>
      </c>
      <c r="S63" s="1" t="s">
        <v>1616</v>
      </c>
    </row>
    <row r="64" spans="1:19">
      <c r="A64" s="1">
        <v>63</v>
      </c>
      <c r="B64" s="1" t="s">
        <v>1124</v>
      </c>
      <c r="C64" s="1" t="s">
        <v>1799</v>
      </c>
      <c r="H64" s="1" t="s">
        <v>1332</v>
      </c>
      <c r="I64" s="1" t="s">
        <v>1333</v>
      </c>
      <c r="J64" s="1" t="s">
        <v>1334</v>
      </c>
      <c r="K64" s="1" t="s">
        <v>1335</v>
      </c>
      <c r="Q64" s="1" t="s">
        <v>1139</v>
      </c>
      <c r="R64" s="1" t="s">
        <v>1140</v>
      </c>
      <c r="S64" s="1" t="s">
        <v>1616</v>
      </c>
    </row>
    <row r="65" spans="1:19">
      <c r="A65" s="1">
        <v>64</v>
      </c>
      <c r="B65" s="1" t="s">
        <v>1124</v>
      </c>
      <c r="C65" s="1" t="s">
        <v>1799</v>
      </c>
      <c r="H65" s="1" t="s">
        <v>1336</v>
      </c>
      <c r="I65" s="1" t="s">
        <v>1337</v>
      </c>
      <c r="J65" s="1" t="s">
        <v>1338</v>
      </c>
      <c r="K65" s="1" t="s">
        <v>1219</v>
      </c>
      <c r="Q65" s="1" t="s">
        <v>1139</v>
      </c>
      <c r="R65" s="1" t="s">
        <v>1140</v>
      </c>
      <c r="S65" s="1" t="s">
        <v>1616</v>
      </c>
    </row>
    <row r="66" spans="1:19">
      <c r="A66" s="1">
        <v>65</v>
      </c>
      <c r="B66" s="1" t="s">
        <v>1124</v>
      </c>
      <c r="C66" s="1" t="s">
        <v>1799</v>
      </c>
      <c r="H66" s="1" t="s">
        <v>1339</v>
      </c>
      <c r="I66" s="1" t="s">
        <v>1340</v>
      </c>
      <c r="J66" s="1" t="s">
        <v>1341</v>
      </c>
      <c r="K66" s="1" t="s">
        <v>1212</v>
      </c>
      <c r="Q66" s="1" t="s">
        <v>1139</v>
      </c>
      <c r="R66" s="1" t="s">
        <v>1140</v>
      </c>
      <c r="S66" s="1" t="s">
        <v>1616</v>
      </c>
    </row>
    <row r="67" spans="1:19">
      <c r="A67" s="1">
        <v>66</v>
      </c>
      <c r="B67" s="1" t="s">
        <v>1124</v>
      </c>
      <c r="C67" s="1" t="s">
        <v>1799</v>
      </c>
      <c r="H67" s="1" t="s">
        <v>1342</v>
      </c>
      <c r="I67" s="1" t="s">
        <v>1343</v>
      </c>
      <c r="J67" s="1" t="s">
        <v>1344</v>
      </c>
      <c r="K67" s="1" t="s">
        <v>1212</v>
      </c>
      <c r="Q67" s="1" t="s">
        <v>1129</v>
      </c>
      <c r="R67" s="1" t="s">
        <v>1130</v>
      </c>
      <c r="S67" s="1" t="s">
        <v>1616</v>
      </c>
    </row>
    <row r="68" spans="1:19">
      <c r="A68" s="1">
        <v>67</v>
      </c>
      <c r="B68" s="1" t="s">
        <v>1124</v>
      </c>
      <c r="C68" s="1" t="s">
        <v>1799</v>
      </c>
      <c r="H68" s="1" t="s">
        <v>1345</v>
      </c>
      <c r="I68" s="1" t="s">
        <v>1346</v>
      </c>
      <c r="J68" s="1" t="s">
        <v>1347</v>
      </c>
      <c r="K68" s="1" t="s">
        <v>1235</v>
      </c>
      <c r="Q68" s="1" t="s">
        <v>1139</v>
      </c>
      <c r="R68" s="1" t="s">
        <v>1140</v>
      </c>
      <c r="S68" s="1" t="s">
        <v>1616</v>
      </c>
    </row>
    <row r="69" spans="1:19">
      <c r="A69" s="1">
        <v>68</v>
      </c>
      <c r="B69" s="1" t="s">
        <v>1124</v>
      </c>
      <c r="C69" s="1" t="s">
        <v>1799</v>
      </c>
      <c r="H69" s="1" t="s">
        <v>1348</v>
      </c>
      <c r="I69" s="1" t="s">
        <v>1349</v>
      </c>
      <c r="J69" s="1" t="s">
        <v>1350</v>
      </c>
      <c r="K69" s="1" t="s">
        <v>1157</v>
      </c>
      <c r="L69" s="1" t="s">
        <v>1351</v>
      </c>
      <c r="Q69" s="1" t="s">
        <v>1139</v>
      </c>
      <c r="R69" s="1" t="s">
        <v>1140</v>
      </c>
      <c r="S69" s="1" t="s">
        <v>1616</v>
      </c>
    </row>
    <row r="70" spans="1:19">
      <c r="A70" s="1">
        <v>69</v>
      </c>
      <c r="B70" s="1" t="s">
        <v>1124</v>
      </c>
      <c r="C70" s="1" t="s">
        <v>1799</v>
      </c>
      <c r="H70" s="1" t="s">
        <v>1352</v>
      </c>
      <c r="I70" s="1" t="s">
        <v>1353</v>
      </c>
      <c r="J70" s="1" t="s">
        <v>1354</v>
      </c>
      <c r="K70" s="1" t="s">
        <v>1355</v>
      </c>
      <c r="Q70" s="1" t="s">
        <v>1129</v>
      </c>
      <c r="R70" s="1" t="s">
        <v>1130</v>
      </c>
      <c r="S70" s="1" t="s">
        <v>1616</v>
      </c>
    </row>
    <row r="71" spans="1:19">
      <c r="A71" s="1">
        <v>70</v>
      </c>
      <c r="B71" s="1" t="s">
        <v>1124</v>
      </c>
      <c r="C71" s="1" t="s">
        <v>1799</v>
      </c>
      <c r="H71" s="1" t="s">
        <v>1625</v>
      </c>
      <c r="I71" s="1" t="s">
        <v>1626</v>
      </c>
      <c r="J71" s="1" t="s">
        <v>1627</v>
      </c>
      <c r="K71" s="1" t="s">
        <v>1153</v>
      </c>
      <c r="L71" s="1" t="s">
        <v>1628</v>
      </c>
      <c r="Q71" s="1" t="s">
        <v>1139</v>
      </c>
      <c r="R71" s="1" t="s">
        <v>1140</v>
      </c>
      <c r="S71" s="1" t="s">
        <v>1616</v>
      </c>
    </row>
    <row r="72" spans="1:19">
      <c r="A72" s="1">
        <v>71</v>
      </c>
      <c r="B72" s="1" t="s">
        <v>1124</v>
      </c>
      <c r="C72" s="1" t="s">
        <v>1799</v>
      </c>
      <c r="H72" s="1" t="s">
        <v>1633</v>
      </c>
      <c r="I72" s="1" t="s">
        <v>1634</v>
      </c>
      <c r="J72" s="1" t="s">
        <v>1635</v>
      </c>
      <c r="K72" s="1" t="s">
        <v>1254</v>
      </c>
      <c r="Q72" s="1" t="s">
        <v>1129</v>
      </c>
      <c r="R72" s="1" t="s">
        <v>1130</v>
      </c>
      <c r="S72" s="1" t="s">
        <v>1616</v>
      </c>
    </row>
    <row r="73" spans="1:19">
      <c r="A73" s="1">
        <v>72</v>
      </c>
      <c r="B73" s="1" t="s">
        <v>1124</v>
      </c>
      <c r="C73" s="1" t="s">
        <v>1799</v>
      </c>
      <c r="H73" s="1" t="s">
        <v>1689</v>
      </c>
      <c r="I73" s="1" t="s">
        <v>1690</v>
      </c>
      <c r="J73" s="1" t="s">
        <v>1691</v>
      </c>
      <c r="K73" s="1" t="s">
        <v>1456</v>
      </c>
      <c r="Q73" s="1" t="s">
        <v>1129</v>
      </c>
      <c r="R73" s="1" t="s">
        <v>1130</v>
      </c>
      <c r="S73" s="1" t="s">
        <v>1616</v>
      </c>
    </row>
    <row r="74" spans="1:19">
      <c r="A74" s="1">
        <v>73</v>
      </c>
      <c r="B74" s="1" t="s">
        <v>1124</v>
      </c>
      <c r="C74" s="1" t="s">
        <v>1799</v>
      </c>
      <c r="H74" s="1" t="s">
        <v>1359</v>
      </c>
      <c r="I74" s="1" t="s">
        <v>1360</v>
      </c>
      <c r="J74" s="1" t="s">
        <v>1361</v>
      </c>
      <c r="K74" s="1" t="s">
        <v>1362</v>
      </c>
      <c r="Q74" s="1" t="s">
        <v>1139</v>
      </c>
      <c r="R74" s="1" t="s">
        <v>1140</v>
      </c>
      <c r="S74" s="1" t="s">
        <v>1616</v>
      </c>
    </row>
    <row r="75" spans="1:19">
      <c r="A75" s="1">
        <v>74</v>
      </c>
      <c r="B75" s="1" t="s">
        <v>1124</v>
      </c>
      <c r="C75" s="1" t="s">
        <v>1799</v>
      </c>
      <c r="H75" s="1" t="s">
        <v>1363</v>
      </c>
      <c r="I75" s="1" t="s">
        <v>1364</v>
      </c>
      <c r="J75" s="1" t="s">
        <v>1365</v>
      </c>
      <c r="K75" s="1" t="s">
        <v>1193</v>
      </c>
      <c r="Q75" s="1" t="s">
        <v>1129</v>
      </c>
      <c r="R75" s="1" t="s">
        <v>1130</v>
      </c>
      <c r="S75" s="1" t="s">
        <v>1616</v>
      </c>
    </row>
    <row r="76" spans="1:19">
      <c r="A76" s="1">
        <v>75</v>
      </c>
      <c r="B76" s="1" t="s">
        <v>1124</v>
      </c>
      <c r="C76" s="1" t="s">
        <v>1799</v>
      </c>
      <c r="H76" s="1" t="s">
        <v>1366</v>
      </c>
      <c r="I76" s="1" t="s">
        <v>1367</v>
      </c>
      <c r="J76" s="1" t="s">
        <v>1368</v>
      </c>
      <c r="K76" s="1" t="s">
        <v>1369</v>
      </c>
      <c r="Q76" s="1" t="s">
        <v>1139</v>
      </c>
      <c r="R76" s="1" t="s">
        <v>1140</v>
      </c>
      <c r="S76" s="1" t="s">
        <v>1616</v>
      </c>
    </row>
    <row r="77" spans="1:19">
      <c r="A77" s="1">
        <v>76</v>
      </c>
      <c r="B77" s="1" t="s">
        <v>1124</v>
      </c>
      <c r="C77" s="1" t="s">
        <v>1799</v>
      </c>
      <c r="H77" s="1" t="s">
        <v>1370</v>
      </c>
      <c r="I77" s="1" t="s">
        <v>1371</v>
      </c>
      <c r="J77" s="1" t="s">
        <v>1372</v>
      </c>
      <c r="K77" s="1" t="s">
        <v>1636</v>
      </c>
      <c r="Q77" s="1" t="s">
        <v>1139</v>
      </c>
      <c r="R77" s="1" t="s">
        <v>1140</v>
      </c>
      <c r="S77" s="1" t="s">
        <v>1616</v>
      </c>
    </row>
    <row r="78" spans="1:19">
      <c r="A78" s="1">
        <v>77</v>
      </c>
      <c r="B78" s="1" t="s">
        <v>1124</v>
      </c>
      <c r="C78" s="1" t="s">
        <v>1799</v>
      </c>
      <c r="H78" s="1" t="s">
        <v>1373</v>
      </c>
      <c r="I78" s="1" t="s">
        <v>1374</v>
      </c>
      <c r="J78" s="1" t="s">
        <v>1375</v>
      </c>
      <c r="K78" s="1" t="s">
        <v>1212</v>
      </c>
      <c r="Q78" s="1" t="s">
        <v>1139</v>
      </c>
      <c r="R78" s="1" t="s">
        <v>1140</v>
      </c>
      <c r="S78" s="1" t="s">
        <v>1616</v>
      </c>
    </row>
    <row r="79" spans="1:19">
      <c r="A79" s="1">
        <v>78</v>
      </c>
      <c r="B79" s="1" t="s">
        <v>1124</v>
      </c>
      <c r="C79" s="1" t="s">
        <v>1799</v>
      </c>
      <c r="H79" s="1" t="s">
        <v>1379</v>
      </c>
      <c r="I79" s="1" t="s">
        <v>1380</v>
      </c>
      <c r="J79" s="1" t="s">
        <v>1381</v>
      </c>
      <c r="K79" s="1" t="s">
        <v>1235</v>
      </c>
      <c r="Q79" s="1" t="s">
        <v>1129</v>
      </c>
      <c r="R79" s="1" t="s">
        <v>1130</v>
      </c>
      <c r="S79" s="1" t="s">
        <v>1616</v>
      </c>
    </row>
    <row r="80" spans="1:19">
      <c r="A80" s="1">
        <v>79</v>
      </c>
      <c r="B80" s="1" t="s">
        <v>1124</v>
      </c>
      <c r="C80" s="1" t="s">
        <v>1799</v>
      </c>
      <c r="H80" s="1" t="s">
        <v>1382</v>
      </c>
      <c r="I80" s="1" t="s">
        <v>1383</v>
      </c>
      <c r="J80" s="1" t="s">
        <v>1384</v>
      </c>
      <c r="K80" s="1" t="s">
        <v>1212</v>
      </c>
      <c r="Q80" s="1" t="s">
        <v>1129</v>
      </c>
      <c r="R80" s="1" t="s">
        <v>1130</v>
      </c>
      <c r="S80" s="1" t="s">
        <v>1616</v>
      </c>
    </row>
    <row r="81" spans="1:19">
      <c r="A81" s="1">
        <v>80</v>
      </c>
      <c r="B81" s="1" t="s">
        <v>1124</v>
      </c>
      <c r="C81" s="1" t="s">
        <v>1799</v>
      </c>
      <c r="H81" s="1" t="s">
        <v>1385</v>
      </c>
      <c r="I81" s="1" t="s">
        <v>1386</v>
      </c>
      <c r="J81" s="1" t="s">
        <v>1387</v>
      </c>
      <c r="K81" s="1" t="s">
        <v>1193</v>
      </c>
      <c r="Q81" s="1" t="s">
        <v>1129</v>
      </c>
      <c r="R81" s="1" t="s">
        <v>1130</v>
      </c>
      <c r="S81" s="1" t="s">
        <v>1616</v>
      </c>
    </row>
    <row r="82" spans="1:19">
      <c r="A82" s="1">
        <v>81</v>
      </c>
      <c r="B82" s="1" t="s">
        <v>1124</v>
      </c>
      <c r="C82" s="1" t="s">
        <v>1799</v>
      </c>
      <c r="H82" s="1" t="s">
        <v>1388</v>
      </c>
      <c r="I82" s="1" t="s">
        <v>1389</v>
      </c>
      <c r="J82" s="1" t="s">
        <v>1390</v>
      </c>
      <c r="K82" s="1" t="s">
        <v>1235</v>
      </c>
      <c r="Q82" s="1" t="s">
        <v>1129</v>
      </c>
      <c r="R82" s="1" t="s">
        <v>1130</v>
      </c>
      <c r="S82" s="1" t="s">
        <v>1616</v>
      </c>
    </row>
    <row r="83" spans="1:19">
      <c r="A83" s="1">
        <v>82</v>
      </c>
      <c r="B83" s="1" t="s">
        <v>1124</v>
      </c>
      <c r="C83" s="1" t="s">
        <v>1799</v>
      </c>
      <c r="H83" s="1" t="s">
        <v>1391</v>
      </c>
      <c r="I83" s="1" t="s">
        <v>1392</v>
      </c>
      <c r="J83" s="1" t="s">
        <v>1393</v>
      </c>
      <c r="K83" s="1" t="s">
        <v>1421</v>
      </c>
      <c r="Q83" s="1" t="s">
        <v>1394</v>
      </c>
      <c r="R83" s="1" t="s">
        <v>1395</v>
      </c>
      <c r="S83" s="1" t="s">
        <v>1616</v>
      </c>
    </row>
    <row r="84" spans="1:19">
      <c r="A84" s="1">
        <v>83</v>
      </c>
      <c r="B84" s="1" t="s">
        <v>1124</v>
      </c>
      <c r="C84" s="1" t="s">
        <v>1799</v>
      </c>
      <c r="H84" s="1" t="s">
        <v>1396</v>
      </c>
      <c r="I84" s="1" t="s">
        <v>1397</v>
      </c>
      <c r="J84" s="1" t="s">
        <v>1398</v>
      </c>
      <c r="K84" s="1" t="s">
        <v>1282</v>
      </c>
      <c r="Q84" s="1" t="s">
        <v>1129</v>
      </c>
      <c r="R84" s="1" t="s">
        <v>1130</v>
      </c>
      <c r="S84" s="1" t="s">
        <v>1616</v>
      </c>
    </row>
    <row r="85" spans="1:19">
      <c r="A85" s="1">
        <v>84</v>
      </c>
      <c r="B85" s="1" t="s">
        <v>1124</v>
      </c>
      <c r="C85" s="1" t="s">
        <v>1799</v>
      </c>
      <c r="H85" s="1" t="s">
        <v>1692</v>
      </c>
      <c r="I85" s="1" t="s">
        <v>1693</v>
      </c>
      <c r="J85" s="1" t="s">
        <v>1694</v>
      </c>
      <c r="K85" s="1" t="s">
        <v>1254</v>
      </c>
      <c r="Q85" s="1" t="s">
        <v>1129</v>
      </c>
      <c r="R85" s="1" t="s">
        <v>1130</v>
      </c>
      <c r="S85" s="1" t="s">
        <v>1616</v>
      </c>
    </row>
    <row r="86" spans="1:19">
      <c r="A86" s="1">
        <v>85</v>
      </c>
      <c r="B86" s="1" t="s">
        <v>1124</v>
      </c>
      <c r="C86" s="1" t="s">
        <v>1799</v>
      </c>
      <c r="H86" s="1" t="s">
        <v>1399</v>
      </c>
      <c r="I86" s="1" t="s">
        <v>1400</v>
      </c>
      <c r="J86" s="1" t="s">
        <v>1401</v>
      </c>
      <c r="K86" s="1" t="s">
        <v>1402</v>
      </c>
      <c r="Q86" s="1" t="s">
        <v>1403</v>
      </c>
      <c r="R86" s="1" t="s">
        <v>1404</v>
      </c>
      <c r="S86" s="1" t="s">
        <v>1616</v>
      </c>
    </row>
    <row r="87" spans="1:19">
      <c r="A87" s="1">
        <v>86</v>
      </c>
      <c r="B87" s="1" t="s">
        <v>1124</v>
      </c>
      <c r="C87" s="1" t="s">
        <v>1799</v>
      </c>
      <c r="H87" s="1" t="s">
        <v>1405</v>
      </c>
      <c r="I87" s="1" t="s">
        <v>1406</v>
      </c>
      <c r="J87" s="1" t="s">
        <v>1407</v>
      </c>
      <c r="K87" s="1" t="s">
        <v>1261</v>
      </c>
      <c r="Q87" s="1" t="s">
        <v>1139</v>
      </c>
      <c r="R87" s="1" t="s">
        <v>1140</v>
      </c>
      <c r="S87" s="1" t="s">
        <v>1616</v>
      </c>
    </row>
    <row r="88" spans="1:19">
      <c r="A88" s="1">
        <v>87</v>
      </c>
      <c r="B88" s="1" t="s">
        <v>1124</v>
      </c>
      <c r="C88" s="1" t="s">
        <v>1799</v>
      </c>
      <c r="H88" s="1" t="s">
        <v>1408</v>
      </c>
      <c r="I88" s="1" t="s">
        <v>1409</v>
      </c>
      <c r="J88" s="1" t="s">
        <v>1410</v>
      </c>
      <c r="K88" s="1" t="s">
        <v>1197</v>
      </c>
      <c r="Q88" s="1" t="s">
        <v>1129</v>
      </c>
      <c r="R88" s="1" t="s">
        <v>1130</v>
      </c>
      <c r="S88" s="1" t="s">
        <v>1616</v>
      </c>
    </row>
    <row r="89" spans="1:19">
      <c r="A89" s="1">
        <v>88</v>
      </c>
      <c r="B89" s="1" t="s">
        <v>1124</v>
      </c>
      <c r="C89" s="1" t="s">
        <v>1799</v>
      </c>
      <c r="H89" s="1" t="s">
        <v>1411</v>
      </c>
      <c r="I89" s="1" t="s">
        <v>1412</v>
      </c>
      <c r="J89" s="1" t="s">
        <v>1413</v>
      </c>
      <c r="K89" s="1" t="s">
        <v>1414</v>
      </c>
      <c r="Q89" s="1" t="s">
        <v>1129</v>
      </c>
      <c r="R89" s="1" t="s">
        <v>1130</v>
      </c>
      <c r="S89" s="1" t="s">
        <v>1616</v>
      </c>
    </row>
    <row r="90" spans="1:19">
      <c r="A90" s="1">
        <v>89</v>
      </c>
      <c r="B90" s="1" t="s">
        <v>1124</v>
      </c>
      <c r="C90" s="1" t="s">
        <v>1799</v>
      </c>
      <c r="H90" s="1" t="s">
        <v>1415</v>
      </c>
      <c r="I90" s="1" t="s">
        <v>1416</v>
      </c>
      <c r="J90" s="1" t="s">
        <v>1417</v>
      </c>
      <c r="K90" s="1" t="s">
        <v>1235</v>
      </c>
      <c r="Q90" s="1" t="s">
        <v>1129</v>
      </c>
      <c r="R90" s="1" t="s">
        <v>1130</v>
      </c>
      <c r="S90" s="1" t="s">
        <v>1616</v>
      </c>
    </row>
    <row r="91" spans="1:19">
      <c r="A91" s="1">
        <v>90</v>
      </c>
      <c r="B91" s="1" t="s">
        <v>1124</v>
      </c>
      <c r="C91" s="1" t="s">
        <v>1799</v>
      </c>
      <c r="H91" s="1" t="s">
        <v>1418</v>
      </c>
      <c r="I91" s="1" t="s">
        <v>1419</v>
      </c>
      <c r="J91" s="1" t="s">
        <v>1420</v>
      </c>
      <c r="K91" s="1" t="s">
        <v>1421</v>
      </c>
      <c r="L91" s="1" t="s">
        <v>1422</v>
      </c>
      <c r="Q91" s="1" t="s">
        <v>1394</v>
      </c>
      <c r="R91" s="1" t="s">
        <v>1395</v>
      </c>
      <c r="S91" s="1" t="s">
        <v>1616</v>
      </c>
    </row>
    <row r="92" spans="1:19">
      <c r="A92" s="1">
        <v>91</v>
      </c>
      <c r="B92" s="1" t="s">
        <v>1124</v>
      </c>
      <c r="C92" s="1" t="s">
        <v>1799</v>
      </c>
      <c r="H92" s="1" t="s">
        <v>1423</v>
      </c>
      <c r="I92" s="1" t="s">
        <v>1424</v>
      </c>
      <c r="J92" s="1" t="s">
        <v>1425</v>
      </c>
      <c r="K92" s="1" t="s">
        <v>1426</v>
      </c>
      <c r="Q92" s="1" t="s">
        <v>1129</v>
      </c>
      <c r="R92" s="1" t="s">
        <v>1130</v>
      </c>
      <c r="S92" s="1" t="s">
        <v>1616</v>
      </c>
    </row>
    <row r="93" spans="1:19">
      <c r="A93" s="1">
        <v>92</v>
      </c>
      <c r="B93" s="1" t="s">
        <v>1124</v>
      </c>
      <c r="C93" s="1" t="s">
        <v>1799</v>
      </c>
      <c r="H93" s="1" t="s">
        <v>1607</v>
      </c>
      <c r="I93" s="1" t="s">
        <v>1608</v>
      </c>
      <c r="J93" s="1" t="s">
        <v>1609</v>
      </c>
      <c r="K93" s="1" t="s">
        <v>1456</v>
      </c>
      <c r="Q93" s="1" t="s">
        <v>1129</v>
      </c>
      <c r="R93" s="1" t="s">
        <v>1130</v>
      </c>
      <c r="S93" s="1" t="s">
        <v>1616</v>
      </c>
    </row>
    <row r="94" spans="1:19">
      <c r="A94" s="1">
        <v>93</v>
      </c>
      <c r="B94" s="1" t="s">
        <v>1124</v>
      </c>
      <c r="C94" s="1" t="s">
        <v>1799</v>
      </c>
      <c r="H94" s="1" t="s">
        <v>1427</v>
      </c>
      <c r="I94" s="1" t="s">
        <v>1428</v>
      </c>
      <c r="J94" s="1" t="s">
        <v>1429</v>
      </c>
      <c r="K94" s="1" t="s">
        <v>1402</v>
      </c>
      <c r="Q94" s="1" t="s">
        <v>1129</v>
      </c>
      <c r="R94" s="1" t="s">
        <v>1130</v>
      </c>
      <c r="S94" s="1" t="s">
        <v>1616</v>
      </c>
    </row>
    <row r="95" spans="1:19">
      <c r="A95" s="1">
        <v>94</v>
      </c>
      <c r="B95" s="1" t="s">
        <v>1124</v>
      </c>
      <c r="C95" s="1" t="s">
        <v>1799</v>
      </c>
      <c r="H95" s="1" t="s">
        <v>1427</v>
      </c>
      <c r="I95" s="1" t="s">
        <v>1428</v>
      </c>
      <c r="J95" s="1" t="s">
        <v>1429</v>
      </c>
      <c r="K95" s="1" t="s">
        <v>1402</v>
      </c>
      <c r="Q95" s="1" t="s">
        <v>1430</v>
      </c>
      <c r="R95" s="1" t="s">
        <v>1431</v>
      </c>
      <c r="S95" s="1" t="s">
        <v>1616</v>
      </c>
    </row>
    <row r="96" spans="1:19">
      <c r="A96" s="1">
        <v>95</v>
      </c>
      <c r="B96" s="1" t="s">
        <v>1124</v>
      </c>
      <c r="C96" s="1" t="s">
        <v>1799</v>
      </c>
      <c r="H96" s="1" t="s">
        <v>1661</v>
      </c>
      <c r="I96" s="1" t="s">
        <v>1662</v>
      </c>
      <c r="J96" s="1" t="s">
        <v>1663</v>
      </c>
      <c r="K96" s="1" t="s">
        <v>1235</v>
      </c>
      <c r="Q96" s="1" t="s">
        <v>1129</v>
      </c>
      <c r="R96" s="1" t="s">
        <v>1130</v>
      </c>
      <c r="S96" s="1" t="s">
        <v>1616</v>
      </c>
    </row>
    <row r="97" spans="1:19">
      <c r="A97" s="1">
        <v>96</v>
      </c>
      <c r="B97" s="1" t="s">
        <v>1124</v>
      </c>
      <c r="C97" s="1" t="s">
        <v>1799</v>
      </c>
      <c r="H97" s="1" t="s">
        <v>1432</v>
      </c>
      <c r="I97" s="1" t="s">
        <v>1433</v>
      </c>
      <c r="J97" s="1" t="s">
        <v>1434</v>
      </c>
      <c r="K97" s="1" t="s">
        <v>1197</v>
      </c>
      <c r="Q97" s="1" t="s">
        <v>1129</v>
      </c>
      <c r="R97" s="1" t="s">
        <v>1130</v>
      </c>
      <c r="S97" s="1" t="s">
        <v>1616</v>
      </c>
    </row>
    <row r="98" spans="1:19">
      <c r="A98" s="1">
        <v>97</v>
      </c>
      <c r="B98" s="1" t="s">
        <v>1124</v>
      </c>
      <c r="C98" s="1" t="s">
        <v>1799</v>
      </c>
      <c r="H98" s="1" t="s">
        <v>1435</v>
      </c>
      <c r="I98" s="1" t="s">
        <v>1436</v>
      </c>
      <c r="J98" s="1" t="s">
        <v>1437</v>
      </c>
      <c r="K98" s="1" t="s">
        <v>1212</v>
      </c>
      <c r="Q98" s="1" t="s">
        <v>1172</v>
      </c>
      <c r="R98" s="1" t="s">
        <v>1173</v>
      </c>
      <c r="S98" s="1" t="s">
        <v>1616</v>
      </c>
    </row>
    <row r="99" spans="1:19">
      <c r="A99" s="1">
        <v>98</v>
      </c>
      <c r="B99" s="1" t="s">
        <v>1124</v>
      </c>
      <c r="C99" s="1" t="s">
        <v>1799</v>
      </c>
      <c r="H99" s="1" t="s">
        <v>1376</v>
      </c>
      <c r="I99" s="1" t="s">
        <v>1637</v>
      </c>
      <c r="J99" s="1" t="s">
        <v>1377</v>
      </c>
      <c r="K99" s="1" t="s">
        <v>1128</v>
      </c>
      <c r="L99" s="1" t="s">
        <v>1378</v>
      </c>
      <c r="Q99" s="1" t="s">
        <v>1129</v>
      </c>
      <c r="R99" s="1" t="s">
        <v>1130</v>
      </c>
      <c r="S99" s="1" t="s">
        <v>1616</v>
      </c>
    </row>
    <row r="100" spans="1:19">
      <c r="A100" s="1">
        <v>99</v>
      </c>
      <c r="B100" s="1" t="s">
        <v>1124</v>
      </c>
      <c r="C100" s="1" t="s">
        <v>1799</v>
      </c>
      <c r="H100" s="1" t="s">
        <v>1438</v>
      </c>
      <c r="I100" s="1" t="s">
        <v>1439</v>
      </c>
      <c r="J100" s="1" t="s">
        <v>1440</v>
      </c>
      <c r="K100" s="1" t="s">
        <v>1197</v>
      </c>
      <c r="Q100" s="1" t="s">
        <v>1129</v>
      </c>
      <c r="R100" s="1" t="s">
        <v>1130</v>
      </c>
      <c r="S100" s="1" t="s">
        <v>1616</v>
      </c>
    </row>
    <row r="101" spans="1:19">
      <c r="A101" s="1">
        <v>100</v>
      </c>
      <c r="B101" s="1" t="s">
        <v>1124</v>
      </c>
      <c r="C101" s="1" t="s">
        <v>1799</v>
      </c>
      <c r="H101" s="1" t="s">
        <v>1441</v>
      </c>
      <c r="I101" s="1" t="s">
        <v>1442</v>
      </c>
      <c r="J101" s="1" t="s">
        <v>1443</v>
      </c>
      <c r="K101" s="1" t="s">
        <v>1254</v>
      </c>
      <c r="L101" s="1" t="s">
        <v>1444</v>
      </c>
      <c r="Q101" s="1" t="s">
        <v>1129</v>
      </c>
      <c r="R101" s="1" t="s">
        <v>1130</v>
      </c>
      <c r="S101" s="1" t="s">
        <v>1616</v>
      </c>
    </row>
    <row r="102" spans="1:19">
      <c r="A102" s="1">
        <v>101</v>
      </c>
      <c r="B102" s="1" t="s">
        <v>1124</v>
      </c>
      <c r="C102" s="1" t="s">
        <v>1799</v>
      </c>
      <c r="H102" s="1" t="s">
        <v>1445</v>
      </c>
      <c r="I102" s="1" t="s">
        <v>1446</v>
      </c>
      <c r="J102" s="1" t="s">
        <v>1447</v>
      </c>
      <c r="K102" s="1" t="s">
        <v>1448</v>
      </c>
      <c r="L102" s="1" t="s">
        <v>1449</v>
      </c>
      <c r="Q102" s="1" t="s">
        <v>1139</v>
      </c>
      <c r="R102" s="1" t="s">
        <v>1140</v>
      </c>
      <c r="S102" s="1" t="s">
        <v>1616</v>
      </c>
    </row>
    <row r="103" spans="1:19">
      <c r="A103" s="1">
        <v>102</v>
      </c>
      <c r="B103" s="1" t="s">
        <v>1124</v>
      </c>
      <c r="C103" s="1" t="s">
        <v>1799</v>
      </c>
      <c r="H103" s="1" t="s">
        <v>1450</v>
      </c>
      <c r="I103" s="1" t="s">
        <v>1451</v>
      </c>
      <c r="J103" s="1" t="s">
        <v>1452</v>
      </c>
      <c r="K103" s="1" t="s">
        <v>1219</v>
      </c>
      <c r="Q103" s="1" t="s">
        <v>1129</v>
      </c>
      <c r="R103" s="1" t="s">
        <v>1130</v>
      </c>
      <c r="S103" s="1" t="s">
        <v>1616</v>
      </c>
    </row>
    <row r="104" spans="1:19">
      <c r="A104" s="1">
        <v>103</v>
      </c>
      <c r="B104" s="1" t="s">
        <v>1124</v>
      </c>
      <c r="C104" s="1" t="s">
        <v>1799</v>
      </c>
      <c r="H104" s="1" t="s">
        <v>1598</v>
      </c>
      <c r="I104" s="1" t="s">
        <v>1599</v>
      </c>
      <c r="J104" s="1" t="s">
        <v>1600</v>
      </c>
      <c r="K104" s="1" t="s">
        <v>1261</v>
      </c>
      <c r="L104" s="1" t="s">
        <v>1601</v>
      </c>
      <c r="Q104" s="1" t="s">
        <v>1129</v>
      </c>
      <c r="R104" s="1" t="s">
        <v>1130</v>
      </c>
      <c r="S104" s="1" t="s">
        <v>1616</v>
      </c>
    </row>
    <row r="105" spans="1:19">
      <c r="A105" s="1">
        <v>104</v>
      </c>
      <c r="B105" s="1" t="s">
        <v>1124</v>
      </c>
      <c r="C105" s="1" t="s">
        <v>1799</v>
      </c>
      <c r="H105" s="1" t="s">
        <v>1453</v>
      </c>
      <c r="I105" s="1" t="s">
        <v>1454</v>
      </c>
      <c r="J105" s="1" t="s">
        <v>1455</v>
      </c>
      <c r="K105" s="1" t="s">
        <v>1456</v>
      </c>
      <c r="Q105" s="1" t="s">
        <v>1129</v>
      </c>
      <c r="R105" s="1" t="s">
        <v>1130</v>
      </c>
      <c r="S105" s="1" t="s">
        <v>1616</v>
      </c>
    </row>
    <row r="106" spans="1:19">
      <c r="A106" s="1">
        <v>105</v>
      </c>
      <c r="B106" s="1" t="s">
        <v>1124</v>
      </c>
      <c r="C106" s="1" t="s">
        <v>1799</v>
      </c>
      <c r="H106" s="1" t="s">
        <v>1648</v>
      </c>
      <c r="I106" s="1" t="s">
        <v>1649</v>
      </c>
      <c r="J106" s="1" t="s">
        <v>1650</v>
      </c>
      <c r="K106" s="1" t="s">
        <v>1651</v>
      </c>
      <c r="Q106" s="1" t="s">
        <v>1139</v>
      </c>
      <c r="R106" s="1" t="s">
        <v>1140</v>
      </c>
      <c r="S106" s="1" t="s">
        <v>1616</v>
      </c>
    </row>
    <row r="107" spans="1:19">
      <c r="A107" s="1">
        <v>106</v>
      </c>
      <c r="B107" s="1" t="s">
        <v>1124</v>
      </c>
      <c r="C107" s="1" t="s">
        <v>1799</v>
      </c>
      <c r="H107" s="1" t="s">
        <v>1457</v>
      </c>
      <c r="I107" s="1" t="s">
        <v>1458</v>
      </c>
      <c r="J107" s="1" t="s">
        <v>1459</v>
      </c>
      <c r="K107" s="1" t="s">
        <v>1212</v>
      </c>
      <c r="Q107" s="1" t="s">
        <v>1430</v>
      </c>
      <c r="R107" s="1" t="s">
        <v>1431</v>
      </c>
      <c r="S107" s="1" t="s">
        <v>1616</v>
      </c>
    </row>
    <row r="108" spans="1:19">
      <c r="A108" s="1">
        <v>107</v>
      </c>
      <c r="B108" s="1" t="s">
        <v>1124</v>
      </c>
      <c r="C108" s="1" t="s">
        <v>1799</v>
      </c>
      <c r="H108" s="1" t="s">
        <v>1457</v>
      </c>
      <c r="I108" s="1" t="s">
        <v>1458</v>
      </c>
      <c r="J108" s="1" t="s">
        <v>1459</v>
      </c>
      <c r="K108" s="1" t="s">
        <v>1212</v>
      </c>
      <c r="Q108" s="1" t="s">
        <v>1129</v>
      </c>
      <c r="R108" s="1" t="s">
        <v>1130</v>
      </c>
      <c r="S108" s="1" t="s">
        <v>1616</v>
      </c>
    </row>
    <row r="109" spans="1:19">
      <c r="A109" s="1">
        <v>108</v>
      </c>
      <c r="B109" s="1" t="s">
        <v>1124</v>
      </c>
      <c r="C109" s="1" t="s">
        <v>1799</v>
      </c>
      <c r="H109" s="1" t="s">
        <v>1460</v>
      </c>
      <c r="I109" s="1" t="s">
        <v>1461</v>
      </c>
      <c r="J109" s="1" t="s">
        <v>1462</v>
      </c>
      <c r="K109" s="1" t="s">
        <v>1193</v>
      </c>
      <c r="Q109" s="1" t="s">
        <v>1129</v>
      </c>
      <c r="R109" s="1" t="s">
        <v>1130</v>
      </c>
      <c r="S109" s="1" t="s">
        <v>1616</v>
      </c>
    </row>
    <row r="110" spans="1:19">
      <c r="A110" s="1">
        <v>109</v>
      </c>
      <c r="B110" s="1" t="s">
        <v>1124</v>
      </c>
      <c r="C110" s="1" t="s">
        <v>1799</v>
      </c>
      <c r="H110" s="1" t="s">
        <v>1463</v>
      </c>
      <c r="I110" s="1" t="s">
        <v>1464</v>
      </c>
      <c r="J110" s="1" t="s">
        <v>1465</v>
      </c>
      <c r="K110" s="1" t="s">
        <v>1219</v>
      </c>
      <c r="Q110" s="1" t="s">
        <v>1129</v>
      </c>
      <c r="R110" s="1" t="s">
        <v>1130</v>
      </c>
      <c r="S110" s="1" t="s">
        <v>1616</v>
      </c>
    </row>
    <row r="111" spans="1:19">
      <c r="A111" s="1">
        <v>110</v>
      </c>
      <c r="B111" s="1" t="s">
        <v>1124</v>
      </c>
      <c r="C111" s="1" t="s">
        <v>1799</v>
      </c>
      <c r="H111" s="1" t="s">
        <v>1466</v>
      </c>
      <c r="I111" s="1" t="s">
        <v>1467</v>
      </c>
      <c r="J111" s="1" t="s">
        <v>1468</v>
      </c>
      <c r="K111" s="1" t="s">
        <v>1402</v>
      </c>
      <c r="Q111" s="1" t="s">
        <v>1129</v>
      </c>
      <c r="R111" s="1" t="s">
        <v>1130</v>
      </c>
      <c r="S111" s="1" t="s">
        <v>1616</v>
      </c>
    </row>
    <row r="112" spans="1:19">
      <c r="A112" s="1">
        <v>111</v>
      </c>
      <c r="B112" s="1" t="s">
        <v>1124</v>
      </c>
      <c r="C112" s="1" t="s">
        <v>1799</v>
      </c>
      <c r="H112" s="1" t="s">
        <v>1469</v>
      </c>
      <c r="I112" s="1" t="s">
        <v>1470</v>
      </c>
      <c r="J112" s="1" t="s">
        <v>1471</v>
      </c>
      <c r="K112" s="1" t="s">
        <v>1261</v>
      </c>
      <c r="Q112" s="1" t="s">
        <v>1129</v>
      </c>
      <c r="R112" s="1" t="s">
        <v>1130</v>
      </c>
      <c r="S112" s="1" t="s">
        <v>1616</v>
      </c>
    </row>
    <row r="113" spans="1:19">
      <c r="A113" s="1">
        <v>112</v>
      </c>
      <c r="B113" s="1" t="s">
        <v>1124</v>
      </c>
      <c r="C113" s="1" t="s">
        <v>1799</v>
      </c>
      <c r="H113" s="1" t="s">
        <v>1472</v>
      </c>
      <c r="I113" s="1" t="s">
        <v>1473</v>
      </c>
      <c r="J113" s="1" t="s">
        <v>1474</v>
      </c>
      <c r="K113" s="1" t="s">
        <v>1475</v>
      </c>
      <c r="L113" s="1" t="s">
        <v>1476</v>
      </c>
      <c r="Q113" s="1" t="s">
        <v>1129</v>
      </c>
      <c r="R113" s="1" t="s">
        <v>1130</v>
      </c>
      <c r="S113" s="1" t="s">
        <v>1616</v>
      </c>
    </row>
    <row r="114" spans="1:19">
      <c r="A114" s="1">
        <v>113</v>
      </c>
      <c r="B114" s="1" t="s">
        <v>1124</v>
      </c>
      <c r="C114" s="1" t="s">
        <v>1799</v>
      </c>
      <c r="H114" s="1" t="s">
        <v>1477</v>
      </c>
      <c r="I114" s="1" t="s">
        <v>1478</v>
      </c>
      <c r="J114" s="1" t="s">
        <v>1479</v>
      </c>
      <c r="K114" s="1" t="s">
        <v>1402</v>
      </c>
      <c r="Q114" s="1" t="s">
        <v>1129</v>
      </c>
      <c r="R114" s="1" t="s">
        <v>1130</v>
      </c>
      <c r="S114" s="1" t="s">
        <v>1616</v>
      </c>
    </row>
    <row r="115" spans="1:19">
      <c r="A115" s="1">
        <v>114</v>
      </c>
      <c r="B115" s="1" t="s">
        <v>1124</v>
      </c>
      <c r="C115" s="1" t="s">
        <v>1799</v>
      </c>
      <c r="H115" s="1" t="s">
        <v>1695</v>
      </c>
      <c r="I115" s="1" t="s">
        <v>1696</v>
      </c>
      <c r="J115" s="1" t="s">
        <v>1697</v>
      </c>
      <c r="K115" s="1" t="s">
        <v>1305</v>
      </c>
      <c r="Q115" s="1" t="s">
        <v>1129</v>
      </c>
      <c r="R115" s="1" t="s">
        <v>1130</v>
      </c>
      <c r="S115" s="1" t="s">
        <v>1616</v>
      </c>
    </row>
    <row r="116" spans="1:19">
      <c r="A116" s="1">
        <v>115</v>
      </c>
      <c r="B116" s="1" t="s">
        <v>1124</v>
      </c>
      <c r="C116" s="1" t="s">
        <v>1799</v>
      </c>
      <c r="H116" s="1" t="s">
        <v>1664</v>
      </c>
      <c r="I116" s="1" t="s">
        <v>1665</v>
      </c>
      <c r="J116" s="1" t="s">
        <v>1640</v>
      </c>
      <c r="K116" s="1" t="s">
        <v>1666</v>
      </c>
      <c r="Q116" s="1" t="s">
        <v>1139</v>
      </c>
      <c r="R116" s="1" t="s">
        <v>1140</v>
      </c>
      <c r="S116" s="1" t="s">
        <v>1616</v>
      </c>
    </row>
    <row r="117" spans="1:19">
      <c r="A117" s="1">
        <v>116</v>
      </c>
      <c r="B117" s="1" t="s">
        <v>1124</v>
      </c>
      <c r="C117" s="1" t="s">
        <v>1799</v>
      </c>
      <c r="H117" s="1" t="s">
        <v>1638</v>
      </c>
      <c r="I117" s="1" t="s">
        <v>1639</v>
      </c>
      <c r="J117" s="1" t="s">
        <v>1640</v>
      </c>
      <c r="K117" s="1" t="s">
        <v>1641</v>
      </c>
      <c r="L117" s="1" t="s">
        <v>1642</v>
      </c>
      <c r="Q117" s="1" t="s">
        <v>1139</v>
      </c>
      <c r="R117" s="1" t="s">
        <v>1140</v>
      </c>
      <c r="S117" s="1" t="s">
        <v>1616</v>
      </c>
    </row>
    <row r="118" spans="1:19">
      <c r="A118" s="1">
        <v>117</v>
      </c>
      <c r="B118" s="1" t="s">
        <v>1124</v>
      </c>
      <c r="C118" s="1" t="s">
        <v>1799</v>
      </c>
      <c r="H118" s="1" t="s">
        <v>1698</v>
      </c>
      <c r="I118" s="1" t="s">
        <v>1699</v>
      </c>
      <c r="J118" s="1" t="s">
        <v>1700</v>
      </c>
      <c r="K118" s="1" t="s">
        <v>1219</v>
      </c>
      <c r="Q118" s="1" t="s">
        <v>1129</v>
      </c>
      <c r="R118" s="1" t="s">
        <v>1130</v>
      </c>
      <c r="S118" s="1" t="s">
        <v>1616</v>
      </c>
    </row>
    <row r="119" spans="1:19">
      <c r="A119" s="1">
        <v>118</v>
      </c>
      <c r="B119" s="1" t="s">
        <v>1124</v>
      </c>
      <c r="C119" s="1" t="s">
        <v>1799</v>
      </c>
      <c r="H119" s="1" t="s">
        <v>1480</v>
      </c>
      <c r="I119" s="1" t="s">
        <v>1481</v>
      </c>
      <c r="J119" s="1" t="s">
        <v>1482</v>
      </c>
      <c r="K119" s="1" t="s">
        <v>1282</v>
      </c>
      <c r="Q119" s="1" t="s">
        <v>1129</v>
      </c>
      <c r="R119" s="1" t="s">
        <v>1130</v>
      </c>
      <c r="S119" s="1" t="s">
        <v>1616</v>
      </c>
    </row>
    <row r="120" spans="1:19">
      <c r="A120" s="1">
        <v>119</v>
      </c>
      <c r="B120" s="1" t="s">
        <v>1124</v>
      </c>
      <c r="C120" s="1" t="s">
        <v>1799</v>
      </c>
      <c r="H120" s="1" t="s">
        <v>1483</v>
      </c>
      <c r="I120" s="1" t="s">
        <v>1484</v>
      </c>
      <c r="J120" s="1" t="s">
        <v>1485</v>
      </c>
      <c r="K120" s="1" t="s">
        <v>1261</v>
      </c>
      <c r="Q120" s="1" t="s">
        <v>1129</v>
      </c>
      <c r="R120" s="1" t="s">
        <v>1130</v>
      </c>
      <c r="S120" s="1" t="s">
        <v>1616</v>
      </c>
    </row>
    <row r="121" spans="1:19">
      <c r="A121" s="1">
        <v>120</v>
      </c>
      <c r="B121" s="1" t="s">
        <v>1124</v>
      </c>
      <c r="C121" s="1" t="s">
        <v>1799</v>
      </c>
      <c r="H121" s="1" t="s">
        <v>1486</v>
      </c>
      <c r="I121" s="1" t="s">
        <v>1487</v>
      </c>
      <c r="J121" s="1" t="s">
        <v>1488</v>
      </c>
      <c r="K121" s="1" t="s">
        <v>1261</v>
      </c>
      <c r="Q121" s="1" t="s">
        <v>1129</v>
      </c>
      <c r="R121" s="1" t="s">
        <v>1130</v>
      </c>
      <c r="S121" s="1" t="s">
        <v>1616</v>
      </c>
    </row>
    <row r="122" spans="1:19">
      <c r="A122" s="1">
        <v>121</v>
      </c>
      <c r="B122" s="1" t="s">
        <v>1124</v>
      </c>
      <c r="C122" s="1" t="s">
        <v>1799</v>
      </c>
      <c r="H122" s="1" t="s">
        <v>1490</v>
      </c>
      <c r="I122" s="1" t="s">
        <v>1491</v>
      </c>
      <c r="J122" s="1" t="s">
        <v>1492</v>
      </c>
      <c r="K122" s="1" t="s">
        <v>1456</v>
      </c>
      <c r="Q122" s="1" t="s">
        <v>1129</v>
      </c>
      <c r="R122" s="1" t="s">
        <v>1130</v>
      </c>
      <c r="S122" s="1" t="s">
        <v>1616</v>
      </c>
    </row>
    <row r="123" spans="1:19">
      <c r="A123" s="1">
        <v>122</v>
      </c>
      <c r="B123" s="1" t="s">
        <v>1124</v>
      </c>
      <c r="C123" s="1" t="s">
        <v>1799</v>
      </c>
      <c r="H123" s="1" t="s">
        <v>1493</v>
      </c>
      <c r="I123" s="1" t="s">
        <v>1494</v>
      </c>
      <c r="J123" s="1" t="s">
        <v>1495</v>
      </c>
      <c r="K123" s="1" t="s">
        <v>1219</v>
      </c>
      <c r="Q123" s="1" t="s">
        <v>1129</v>
      </c>
      <c r="R123" s="1" t="s">
        <v>1130</v>
      </c>
      <c r="S123" s="1" t="s">
        <v>1616</v>
      </c>
    </row>
    <row r="124" spans="1:19">
      <c r="A124" s="1">
        <v>123</v>
      </c>
      <c r="B124" s="1" t="s">
        <v>1124</v>
      </c>
      <c r="C124" s="1" t="s">
        <v>1799</v>
      </c>
      <c r="H124" s="1" t="s">
        <v>1496</v>
      </c>
      <c r="I124" s="1" t="s">
        <v>1497</v>
      </c>
      <c r="J124" s="1" t="s">
        <v>1498</v>
      </c>
      <c r="K124" s="1" t="s">
        <v>1301</v>
      </c>
      <c r="Q124" s="1" t="s">
        <v>1129</v>
      </c>
      <c r="R124" s="1" t="s">
        <v>1130</v>
      </c>
      <c r="S124" s="1" t="s">
        <v>1616</v>
      </c>
    </row>
    <row r="125" spans="1:19">
      <c r="A125" s="1">
        <v>124</v>
      </c>
      <c r="B125" s="1" t="s">
        <v>1124</v>
      </c>
      <c r="C125" s="1" t="s">
        <v>1799</v>
      </c>
      <c r="H125" s="1" t="s">
        <v>1499</v>
      </c>
      <c r="I125" s="1" t="s">
        <v>1500</v>
      </c>
      <c r="J125" s="1" t="s">
        <v>1501</v>
      </c>
      <c r="K125" s="1" t="s">
        <v>1261</v>
      </c>
      <c r="Q125" s="1" t="s">
        <v>1129</v>
      </c>
      <c r="R125" s="1" t="s">
        <v>1130</v>
      </c>
      <c r="S125" s="1" t="s">
        <v>1616</v>
      </c>
    </row>
    <row r="126" spans="1:19">
      <c r="A126" s="1">
        <v>125</v>
      </c>
      <c r="B126" s="1" t="s">
        <v>1124</v>
      </c>
      <c r="C126" s="1" t="s">
        <v>1799</v>
      </c>
      <c r="H126" s="1" t="s">
        <v>1356</v>
      </c>
      <c r="I126" s="1" t="s">
        <v>1715</v>
      </c>
      <c r="J126" s="1" t="s">
        <v>1357</v>
      </c>
      <c r="K126" s="1" t="s">
        <v>1258</v>
      </c>
      <c r="L126" s="1" t="s">
        <v>1358</v>
      </c>
      <c r="Q126" s="1" t="s">
        <v>1139</v>
      </c>
      <c r="R126" s="1" t="s">
        <v>1140</v>
      </c>
      <c r="S126" s="1" t="s">
        <v>1616</v>
      </c>
    </row>
    <row r="127" spans="1:19">
      <c r="A127" s="1">
        <v>126</v>
      </c>
      <c r="B127" s="1" t="s">
        <v>1124</v>
      </c>
      <c r="C127" s="1" t="s">
        <v>1799</v>
      </c>
      <c r="H127" s="1" t="s">
        <v>1610</v>
      </c>
      <c r="I127" s="1" t="s">
        <v>1611</v>
      </c>
      <c r="J127" s="1" t="s">
        <v>1612</v>
      </c>
      <c r="K127" s="1" t="s">
        <v>1613</v>
      </c>
      <c r="Q127" s="1" t="s">
        <v>1139</v>
      </c>
      <c r="R127" s="1" t="s">
        <v>1140</v>
      </c>
      <c r="S127" s="1" t="s">
        <v>1616</v>
      </c>
    </row>
    <row r="128" spans="1:19">
      <c r="A128" s="1">
        <v>127</v>
      </c>
      <c r="B128" s="1" t="s">
        <v>1124</v>
      </c>
      <c r="C128" s="1" t="s">
        <v>1799</v>
      </c>
      <c r="H128" s="1" t="s">
        <v>1502</v>
      </c>
      <c r="I128" s="1" t="s">
        <v>1503</v>
      </c>
      <c r="J128" s="1" t="s">
        <v>1504</v>
      </c>
      <c r="K128" s="1" t="s">
        <v>1489</v>
      </c>
      <c r="Q128" s="1" t="s">
        <v>1129</v>
      </c>
      <c r="R128" s="1" t="s">
        <v>1130</v>
      </c>
      <c r="S128" s="1" t="s">
        <v>1616</v>
      </c>
    </row>
    <row r="129" spans="1:19">
      <c r="A129" s="1">
        <v>128</v>
      </c>
      <c r="B129" s="1" t="s">
        <v>1124</v>
      </c>
      <c r="C129" s="1" t="s">
        <v>1799</v>
      </c>
      <c r="H129" s="1" t="s">
        <v>1674</v>
      </c>
      <c r="I129" s="1" t="s">
        <v>1675</v>
      </c>
      <c r="J129" s="1" t="s">
        <v>1676</v>
      </c>
      <c r="K129" s="1" t="s">
        <v>1242</v>
      </c>
      <c r="Q129" s="1" t="s">
        <v>1139</v>
      </c>
      <c r="R129" s="1" t="s">
        <v>1140</v>
      </c>
      <c r="S129" s="1" t="s">
        <v>1616</v>
      </c>
    </row>
    <row r="130" spans="1:19">
      <c r="A130" s="1">
        <v>129</v>
      </c>
      <c r="B130" s="1" t="s">
        <v>1124</v>
      </c>
      <c r="C130" s="1" t="s">
        <v>1799</v>
      </c>
      <c r="H130" s="1" t="s">
        <v>1505</v>
      </c>
      <c r="I130" s="1" t="s">
        <v>1506</v>
      </c>
      <c r="J130" s="1" t="s">
        <v>1507</v>
      </c>
      <c r="K130" s="1" t="s">
        <v>1426</v>
      </c>
      <c r="Q130" s="1" t="s">
        <v>1129</v>
      </c>
      <c r="R130" s="1" t="s">
        <v>1130</v>
      </c>
      <c r="S130" s="1" t="s">
        <v>1616</v>
      </c>
    </row>
    <row r="131" spans="1:19">
      <c r="A131" s="1">
        <v>130</v>
      </c>
      <c r="B131" s="1" t="s">
        <v>1124</v>
      </c>
      <c r="C131" s="1" t="s">
        <v>1799</v>
      </c>
      <c r="H131" s="1" t="s">
        <v>1643</v>
      </c>
      <c r="I131" s="1" t="s">
        <v>1644</v>
      </c>
      <c r="J131" s="1" t="s">
        <v>1645</v>
      </c>
      <c r="K131" s="1" t="s">
        <v>1282</v>
      </c>
      <c r="Q131" s="1" t="s">
        <v>1129</v>
      </c>
      <c r="R131" s="1" t="s">
        <v>1130</v>
      </c>
      <c r="S131" s="1" t="s">
        <v>1616</v>
      </c>
    </row>
    <row r="132" spans="1:19">
      <c r="A132" s="1">
        <v>131</v>
      </c>
      <c r="B132" s="1" t="s">
        <v>1124</v>
      </c>
      <c r="C132" s="1" t="s">
        <v>1799</v>
      </c>
      <c r="H132" s="1" t="s">
        <v>1508</v>
      </c>
      <c r="I132" s="1" t="s">
        <v>1509</v>
      </c>
      <c r="J132" s="1" t="s">
        <v>1510</v>
      </c>
      <c r="K132" s="1" t="s">
        <v>1511</v>
      </c>
      <c r="Q132" s="1" t="s">
        <v>1139</v>
      </c>
      <c r="R132" s="1" t="s">
        <v>1140</v>
      </c>
      <c r="S132" s="1" t="s">
        <v>1616</v>
      </c>
    </row>
    <row r="133" spans="1:19">
      <c r="A133" s="1">
        <v>132</v>
      </c>
      <c r="B133" s="1" t="s">
        <v>1124</v>
      </c>
      <c r="C133" s="1" t="s">
        <v>1799</v>
      </c>
      <c r="H133" s="1" t="s">
        <v>1512</v>
      </c>
      <c r="I133" s="1" t="s">
        <v>1513</v>
      </c>
      <c r="J133" s="1" t="s">
        <v>1514</v>
      </c>
      <c r="K133" s="1" t="s">
        <v>1515</v>
      </c>
      <c r="L133" s="1" t="s">
        <v>1516</v>
      </c>
      <c r="Q133" s="1" t="s">
        <v>1129</v>
      </c>
      <c r="R133" s="1" t="s">
        <v>1130</v>
      </c>
      <c r="S133" s="1" t="s">
        <v>1616</v>
      </c>
    </row>
    <row r="134" spans="1:19">
      <c r="A134" s="1">
        <v>133</v>
      </c>
      <c r="B134" s="1" t="s">
        <v>1124</v>
      </c>
      <c r="C134" s="1" t="s">
        <v>1799</v>
      </c>
      <c r="H134" s="1" t="s">
        <v>1517</v>
      </c>
      <c r="I134" s="1" t="s">
        <v>1518</v>
      </c>
      <c r="J134" s="1" t="s">
        <v>1519</v>
      </c>
      <c r="K134" s="1" t="s">
        <v>1520</v>
      </c>
      <c r="Q134" s="1" t="s">
        <v>1139</v>
      </c>
      <c r="R134" s="1" t="s">
        <v>1140</v>
      </c>
      <c r="S134" s="1" t="s">
        <v>1616</v>
      </c>
    </row>
    <row r="135" spans="1:19">
      <c r="A135" s="1">
        <v>134</v>
      </c>
      <c r="B135" s="1" t="s">
        <v>1124</v>
      </c>
      <c r="C135" s="1" t="s">
        <v>1799</v>
      </c>
      <c r="H135" s="1" t="s">
        <v>1521</v>
      </c>
      <c r="I135" s="1" t="s">
        <v>1522</v>
      </c>
      <c r="J135" s="1" t="s">
        <v>1523</v>
      </c>
      <c r="K135" s="1" t="s">
        <v>1185</v>
      </c>
      <c r="Q135" s="1" t="s">
        <v>1524</v>
      </c>
      <c r="R135" s="1" t="s">
        <v>1525</v>
      </c>
      <c r="S135" s="1" t="s">
        <v>1616</v>
      </c>
    </row>
    <row r="136" spans="1:19">
      <c r="A136" s="1">
        <v>135</v>
      </c>
      <c r="B136" s="1" t="s">
        <v>1124</v>
      </c>
      <c r="C136" s="1" t="s">
        <v>1799</v>
      </c>
      <c r="H136" s="1" t="s">
        <v>1521</v>
      </c>
      <c r="I136" s="1" t="s">
        <v>1522</v>
      </c>
      <c r="J136" s="1" t="s">
        <v>1523</v>
      </c>
      <c r="K136" s="1" t="s">
        <v>1185</v>
      </c>
      <c r="Q136" s="1" t="s">
        <v>1172</v>
      </c>
      <c r="R136" s="1" t="s">
        <v>1173</v>
      </c>
      <c r="S136" s="1" t="s">
        <v>1616</v>
      </c>
    </row>
    <row r="137" spans="1:19">
      <c r="A137" s="1">
        <v>136</v>
      </c>
      <c r="B137" s="1" t="s">
        <v>1124</v>
      </c>
      <c r="C137" s="1" t="s">
        <v>1799</v>
      </c>
      <c r="H137" s="1" t="s">
        <v>1528</v>
      </c>
      <c r="I137" s="1" t="s">
        <v>1529</v>
      </c>
      <c r="J137" s="1" t="s">
        <v>1530</v>
      </c>
      <c r="K137" s="1" t="s">
        <v>1309</v>
      </c>
      <c r="Q137" s="1" t="s">
        <v>1129</v>
      </c>
      <c r="R137" s="1" t="s">
        <v>1130</v>
      </c>
      <c r="S137" s="1" t="s">
        <v>1616</v>
      </c>
    </row>
    <row r="138" spans="1:19">
      <c r="A138" s="1">
        <v>137</v>
      </c>
      <c r="B138" s="1" t="s">
        <v>1124</v>
      </c>
      <c r="C138" s="1" t="s">
        <v>1799</v>
      </c>
      <c r="H138" s="1" t="s">
        <v>1531</v>
      </c>
      <c r="I138" s="1" t="s">
        <v>1532</v>
      </c>
      <c r="J138" s="1" t="s">
        <v>1533</v>
      </c>
      <c r="K138" s="1" t="s">
        <v>1534</v>
      </c>
      <c r="Q138" s="1" t="s">
        <v>1129</v>
      </c>
      <c r="R138" s="1" t="s">
        <v>1130</v>
      </c>
      <c r="S138" s="1" t="s">
        <v>1616</v>
      </c>
    </row>
    <row r="139" spans="1:19">
      <c r="A139" s="1">
        <v>138</v>
      </c>
      <c r="B139" s="1" t="s">
        <v>1124</v>
      </c>
      <c r="C139" s="1" t="s">
        <v>1799</v>
      </c>
      <c r="H139" s="1" t="s">
        <v>1535</v>
      </c>
      <c r="I139" s="1" t="s">
        <v>1536</v>
      </c>
      <c r="J139" s="1" t="s">
        <v>1537</v>
      </c>
      <c r="K139" s="1" t="s">
        <v>1282</v>
      </c>
      <c r="Q139" s="1" t="s">
        <v>1129</v>
      </c>
      <c r="R139" s="1" t="s">
        <v>1130</v>
      </c>
      <c r="S139" s="1" t="s">
        <v>1616</v>
      </c>
    </row>
    <row r="140" spans="1:19">
      <c r="A140" s="1">
        <v>139</v>
      </c>
      <c r="B140" s="1" t="s">
        <v>1124</v>
      </c>
      <c r="C140" s="1" t="s">
        <v>1799</v>
      </c>
      <c r="H140" s="1" t="s">
        <v>1538</v>
      </c>
      <c r="I140" s="1" t="s">
        <v>1539</v>
      </c>
      <c r="J140" s="1" t="s">
        <v>1540</v>
      </c>
      <c r="K140" s="1" t="s">
        <v>1282</v>
      </c>
      <c r="Q140" s="1" t="s">
        <v>1129</v>
      </c>
      <c r="R140" s="1" t="s">
        <v>1130</v>
      </c>
      <c r="S140" s="1" t="s">
        <v>1616</v>
      </c>
    </row>
    <row r="141" spans="1:19">
      <c r="A141" s="1">
        <v>140</v>
      </c>
      <c r="B141" s="1" t="s">
        <v>1124</v>
      </c>
      <c r="C141" s="1" t="s">
        <v>1799</v>
      </c>
      <c r="H141" s="1" t="s">
        <v>1543</v>
      </c>
      <c r="I141" s="1" t="s">
        <v>1544</v>
      </c>
      <c r="J141" s="1" t="s">
        <v>1545</v>
      </c>
      <c r="K141" s="1" t="s">
        <v>1546</v>
      </c>
      <c r="Q141" s="1" t="s">
        <v>1207</v>
      </c>
      <c r="R141" s="1" t="s">
        <v>1208</v>
      </c>
      <c r="S141" s="1" t="s">
        <v>1616</v>
      </c>
    </row>
    <row r="142" spans="1:19">
      <c r="A142" s="1">
        <v>141</v>
      </c>
      <c r="B142" s="1" t="s">
        <v>1124</v>
      </c>
      <c r="C142" s="1" t="s">
        <v>1799</v>
      </c>
      <c r="H142" s="1" t="s">
        <v>1547</v>
      </c>
      <c r="I142" s="1" t="s">
        <v>1548</v>
      </c>
      <c r="J142" s="1" t="s">
        <v>1549</v>
      </c>
      <c r="K142" s="1" t="s">
        <v>1550</v>
      </c>
      <c r="L142" s="1" t="s">
        <v>1551</v>
      </c>
      <c r="Q142" s="1" t="s">
        <v>1129</v>
      </c>
      <c r="R142" s="1" t="s">
        <v>1130</v>
      </c>
      <c r="S142" s="1" t="s">
        <v>1616</v>
      </c>
    </row>
    <row r="143" spans="1:19">
      <c r="A143" s="1">
        <v>142</v>
      </c>
      <c r="B143" s="1" t="s">
        <v>1124</v>
      </c>
      <c r="C143" s="1" t="s">
        <v>1799</v>
      </c>
      <c r="H143" s="1" t="s">
        <v>1703</v>
      </c>
      <c r="I143" s="1" t="s">
        <v>1704</v>
      </c>
      <c r="J143" s="1" t="s">
        <v>1315</v>
      </c>
      <c r="K143" s="1" t="s">
        <v>1705</v>
      </c>
      <c r="Q143" s="1" t="s">
        <v>1139</v>
      </c>
      <c r="R143" s="1" t="s">
        <v>1140</v>
      </c>
      <c r="S143" s="1" t="s">
        <v>1616</v>
      </c>
    </row>
    <row r="144" spans="1:19">
      <c r="A144" s="1">
        <v>143</v>
      </c>
      <c r="B144" s="1" t="s">
        <v>1124</v>
      </c>
      <c r="C144" s="1" t="s">
        <v>1799</v>
      </c>
      <c r="H144" s="1" t="s">
        <v>1552</v>
      </c>
      <c r="I144" s="1" t="s">
        <v>1553</v>
      </c>
      <c r="J144" s="1" t="s">
        <v>1554</v>
      </c>
      <c r="K144" s="1" t="s">
        <v>1555</v>
      </c>
      <c r="L144" s="1" t="s">
        <v>1556</v>
      </c>
      <c r="Q144" s="1" t="s">
        <v>1129</v>
      </c>
      <c r="R144" s="1" t="s">
        <v>1130</v>
      </c>
      <c r="S144" s="1" t="s">
        <v>1616</v>
      </c>
    </row>
    <row r="145" spans="1:19">
      <c r="A145" s="1">
        <v>144</v>
      </c>
      <c r="B145" s="1" t="s">
        <v>1124</v>
      </c>
      <c r="C145" s="1" t="s">
        <v>1799</v>
      </c>
      <c r="H145" s="1" t="s">
        <v>1557</v>
      </c>
      <c r="I145" s="1" t="s">
        <v>1558</v>
      </c>
      <c r="J145" s="1" t="s">
        <v>1545</v>
      </c>
      <c r="K145" s="1" t="s">
        <v>1559</v>
      </c>
      <c r="Q145" s="1" t="s">
        <v>1146</v>
      </c>
      <c r="R145" s="1" t="s">
        <v>1147</v>
      </c>
      <c r="S145" s="1" t="s">
        <v>1616</v>
      </c>
    </row>
    <row r="146" spans="1:19">
      <c r="A146" s="1">
        <v>145</v>
      </c>
      <c r="B146" s="1" t="s">
        <v>1124</v>
      </c>
      <c r="C146" s="1" t="s">
        <v>1799</v>
      </c>
      <c r="H146" s="1" t="s">
        <v>1560</v>
      </c>
      <c r="I146" s="1" t="s">
        <v>1677</v>
      </c>
      <c r="J146" s="1" t="s">
        <v>1514</v>
      </c>
      <c r="K146" s="1" t="s">
        <v>1561</v>
      </c>
      <c r="Q146" s="1" t="s">
        <v>1129</v>
      </c>
      <c r="R146" s="1" t="s">
        <v>1130</v>
      </c>
      <c r="S146" s="1" t="s">
        <v>1616</v>
      </c>
    </row>
    <row r="147" spans="1:19">
      <c r="A147" s="1">
        <v>146</v>
      </c>
      <c r="B147" s="1" t="s">
        <v>1124</v>
      </c>
      <c r="C147" s="1" t="s">
        <v>1799</v>
      </c>
      <c r="H147" s="1" t="s">
        <v>1562</v>
      </c>
      <c r="I147" s="1" t="s">
        <v>1563</v>
      </c>
      <c r="J147" s="1" t="s">
        <v>1564</v>
      </c>
      <c r="K147" s="1" t="s">
        <v>1565</v>
      </c>
      <c r="Q147" s="1" t="s">
        <v>1139</v>
      </c>
      <c r="R147" s="1" t="s">
        <v>1140</v>
      </c>
      <c r="S147" s="1" t="s">
        <v>1616</v>
      </c>
    </row>
    <row r="148" spans="1:19">
      <c r="A148" s="1">
        <v>147</v>
      </c>
      <c r="B148" s="1" t="s">
        <v>1124</v>
      </c>
      <c r="C148" s="1" t="s">
        <v>1799</v>
      </c>
      <c r="H148" s="1" t="s">
        <v>1566</v>
      </c>
      <c r="I148" s="1" t="s">
        <v>1567</v>
      </c>
      <c r="J148" s="1" t="s">
        <v>1568</v>
      </c>
      <c r="K148" s="1" t="s">
        <v>1569</v>
      </c>
      <c r="Q148" s="1" t="s">
        <v>1394</v>
      </c>
      <c r="R148" s="1" t="s">
        <v>1395</v>
      </c>
      <c r="S148" s="1" t="s">
        <v>1616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RowHeight="11.25"/>
  <cols>
    <col min="1" max="16384" width="9.140625" style="1"/>
  </cols>
  <sheetData>
    <row r="1" spans="1:5">
      <c r="A1" s="1" t="s">
        <v>1737</v>
      </c>
      <c r="B1" s="1" t="s">
        <v>1738</v>
      </c>
      <c r="C1" s="1" t="s">
        <v>1739</v>
      </c>
      <c r="D1" s="1" t="s">
        <v>1737</v>
      </c>
      <c r="E1" s="1" t="s">
        <v>1740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F344"/>
  <sheetViews>
    <sheetView showGridLines="0" workbookViewId="0">
      <selection activeCell="Q25" sqref="Q25"/>
    </sheetView>
  </sheetViews>
  <sheetFormatPr defaultRowHeight="11.25"/>
  <cols>
    <col min="1" max="2" width="36.7109375" style="1" customWidth="1"/>
    <col min="3" max="3" width="12.7109375" style="1" customWidth="1"/>
    <col min="4" max="4" width="50.7109375" style="1" customWidth="1"/>
    <col min="5" max="5" width="36.7109375" style="1" customWidth="1"/>
    <col min="6" max="6" width="12.7109375" style="1" customWidth="1"/>
    <col min="7" max="16384" width="9.140625" style="1"/>
  </cols>
  <sheetData>
    <row r="1" spans="1:6">
      <c r="A1" s="1" t="s">
        <v>1737</v>
      </c>
      <c r="B1" s="1" t="s">
        <v>1738</v>
      </c>
      <c r="C1" s="1" t="s">
        <v>1739</v>
      </c>
      <c r="D1" s="1" t="s">
        <v>1113</v>
      </c>
      <c r="E1" s="1" t="s">
        <v>1737</v>
      </c>
      <c r="F1" s="1" t="s">
        <v>1740</v>
      </c>
    </row>
    <row r="2" spans="1:6">
      <c r="A2" s="1" t="s">
        <v>391</v>
      </c>
      <c r="B2" s="1" t="s">
        <v>391</v>
      </c>
      <c r="C2" s="1" t="s">
        <v>392</v>
      </c>
      <c r="D2" s="1" t="s">
        <v>393</v>
      </c>
      <c r="E2" s="1" t="s">
        <v>391</v>
      </c>
      <c r="F2" s="1" t="s">
        <v>1076</v>
      </c>
    </row>
    <row r="3" spans="1:6">
      <c r="A3" s="1" t="s">
        <v>391</v>
      </c>
      <c r="B3" s="1" t="s">
        <v>394</v>
      </c>
      <c r="C3" s="1" t="s">
        <v>395</v>
      </c>
      <c r="D3" s="1" t="s">
        <v>396</v>
      </c>
      <c r="E3" s="1" t="s">
        <v>405</v>
      </c>
      <c r="F3" s="1" t="s">
        <v>1077</v>
      </c>
    </row>
    <row r="4" spans="1:6">
      <c r="A4" s="1" t="s">
        <v>391</v>
      </c>
      <c r="B4" s="1" t="s">
        <v>397</v>
      </c>
      <c r="C4" s="1" t="s">
        <v>398</v>
      </c>
      <c r="D4" s="1" t="s">
        <v>396</v>
      </c>
      <c r="E4" s="1" t="s">
        <v>432</v>
      </c>
      <c r="F4" s="1" t="s">
        <v>1078</v>
      </c>
    </row>
    <row r="5" spans="1:6">
      <c r="A5" s="1" t="s">
        <v>391</v>
      </c>
      <c r="B5" s="1" t="s">
        <v>399</v>
      </c>
      <c r="C5" s="1" t="s">
        <v>400</v>
      </c>
      <c r="D5" s="1" t="s">
        <v>396</v>
      </c>
      <c r="E5" s="1" t="s">
        <v>444</v>
      </c>
      <c r="F5" s="1" t="s">
        <v>1079</v>
      </c>
    </row>
    <row r="6" spans="1:6">
      <c r="A6" s="1" t="s">
        <v>391</v>
      </c>
      <c r="B6" s="1" t="s">
        <v>401</v>
      </c>
      <c r="C6" s="1" t="s">
        <v>402</v>
      </c>
      <c r="D6" s="1" t="s">
        <v>396</v>
      </c>
      <c r="E6" s="1" t="s">
        <v>462</v>
      </c>
      <c r="F6" s="1" t="s">
        <v>1080</v>
      </c>
    </row>
    <row r="7" spans="1:6">
      <c r="A7" s="1" t="s">
        <v>391</v>
      </c>
      <c r="B7" s="1" t="s">
        <v>403</v>
      </c>
      <c r="C7" s="1" t="s">
        <v>404</v>
      </c>
      <c r="D7" s="1" t="s">
        <v>396</v>
      </c>
      <c r="E7" s="1" t="s">
        <v>482</v>
      </c>
      <c r="F7" s="1" t="s">
        <v>1081</v>
      </c>
    </row>
    <row r="8" spans="1:6">
      <c r="A8" s="1" t="s">
        <v>405</v>
      </c>
      <c r="B8" s="1" t="s">
        <v>405</v>
      </c>
      <c r="C8" s="1" t="s">
        <v>406</v>
      </c>
      <c r="D8" s="1" t="s">
        <v>393</v>
      </c>
      <c r="E8" s="1" t="s">
        <v>510</v>
      </c>
      <c r="F8" s="1" t="s">
        <v>1082</v>
      </c>
    </row>
    <row r="9" spans="1:6">
      <c r="A9" s="1" t="s">
        <v>405</v>
      </c>
      <c r="B9" s="1" t="s">
        <v>407</v>
      </c>
      <c r="C9" s="1" t="s">
        <v>408</v>
      </c>
      <c r="D9" s="1" t="s">
        <v>409</v>
      </c>
      <c r="E9" s="1" t="s">
        <v>542</v>
      </c>
      <c r="F9" s="1" t="s">
        <v>1083</v>
      </c>
    </row>
    <row r="10" spans="1:6">
      <c r="A10" s="1" t="s">
        <v>405</v>
      </c>
      <c r="B10" s="1" t="s">
        <v>410</v>
      </c>
      <c r="C10" s="1" t="s">
        <v>411</v>
      </c>
      <c r="D10" s="1" t="s">
        <v>409</v>
      </c>
      <c r="E10" s="1" t="s">
        <v>558</v>
      </c>
      <c r="F10" s="1" t="s">
        <v>1084</v>
      </c>
    </row>
    <row r="11" spans="1:6">
      <c r="A11" s="1" t="s">
        <v>405</v>
      </c>
      <c r="B11" s="1" t="s">
        <v>412</v>
      </c>
      <c r="C11" s="1" t="s">
        <v>413</v>
      </c>
      <c r="D11" s="1" t="s">
        <v>396</v>
      </c>
      <c r="E11" s="1" t="s">
        <v>576</v>
      </c>
      <c r="F11" s="1" t="s">
        <v>1085</v>
      </c>
    </row>
    <row r="12" spans="1:6">
      <c r="A12" s="1" t="s">
        <v>405</v>
      </c>
      <c r="B12" s="1" t="s">
        <v>414</v>
      </c>
      <c r="C12" s="1" t="s">
        <v>415</v>
      </c>
      <c r="D12" s="1" t="s">
        <v>396</v>
      </c>
      <c r="E12" s="1" t="s">
        <v>590</v>
      </c>
      <c r="F12" s="1" t="s">
        <v>1086</v>
      </c>
    </row>
    <row r="13" spans="1:6">
      <c r="A13" s="1" t="s">
        <v>405</v>
      </c>
      <c r="B13" s="1" t="s">
        <v>416</v>
      </c>
      <c r="C13" s="1" t="s">
        <v>417</v>
      </c>
      <c r="D13" s="1" t="s">
        <v>396</v>
      </c>
      <c r="E13" s="1" t="s">
        <v>619</v>
      </c>
      <c r="F13" s="1" t="s">
        <v>1087</v>
      </c>
    </row>
    <row r="14" spans="1:6">
      <c r="A14" s="1" t="s">
        <v>405</v>
      </c>
      <c r="B14" s="1" t="s">
        <v>418</v>
      </c>
      <c r="C14" s="1" t="s">
        <v>419</v>
      </c>
      <c r="D14" s="1" t="s">
        <v>396</v>
      </c>
      <c r="E14" s="1" t="s">
        <v>645</v>
      </c>
      <c r="F14" s="1" t="s">
        <v>1088</v>
      </c>
    </row>
    <row r="15" spans="1:6">
      <c r="A15" s="1" t="s">
        <v>405</v>
      </c>
      <c r="B15" s="1" t="s">
        <v>420</v>
      </c>
      <c r="C15" s="1" t="s">
        <v>421</v>
      </c>
      <c r="D15" s="1" t="s">
        <v>396</v>
      </c>
      <c r="E15" s="1" t="s">
        <v>659</v>
      </c>
      <c r="F15" s="1" t="s">
        <v>1089</v>
      </c>
    </row>
    <row r="16" spans="1:6">
      <c r="A16" s="1" t="s">
        <v>405</v>
      </c>
      <c r="B16" s="1" t="s">
        <v>422</v>
      </c>
      <c r="C16" s="1" t="s">
        <v>423</v>
      </c>
      <c r="D16" s="1" t="s">
        <v>396</v>
      </c>
      <c r="E16" s="1" t="s">
        <v>687</v>
      </c>
      <c r="F16" s="1" t="s">
        <v>1090</v>
      </c>
    </row>
    <row r="17" spans="1:6">
      <c r="A17" s="1" t="s">
        <v>405</v>
      </c>
      <c r="B17" s="1" t="s">
        <v>424</v>
      </c>
      <c r="C17" s="1" t="s">
        <v>425</v>
      </c>
      <c r="D17" s="1" t="s">
        <v>396</v>
      </c>
      <c r="E17" s="1" t="s">
        <v>713</v>
      </c>
      <c r="F17" s="1" t="s">
        <v>1091</v>
      </c>
    </row>
    <row r="18" spans="1:6">
      <c r="A18" s="1" t="s">
        <v>405</v>
      </c>
      <c r="B18" s="1" t="s">
        <v>426</v>
      </c>
      <c r="C18" s="1" t="s">
        <v>427</v>
      </c>
      <c r="D18" s="1" t="s">
        <v>396</v>
      </c>
      <c r="E18" s="1" t="s">
        <v>741</v>
      </c>
      <c r="F18" s="1" t="s">
        <v>1092</v>
      </c>
    </row>
    <row r="19" spans="1:6">
      <c r="A19" s="1" t="s">
        <v>405</v>
      </c>
      <c r="B19" s="1" t="s">
        <v>428</v>
      </c>
      <c r="C19" s="1" t="s">
        <v>429</v>
      </c>
      <c r="D19" s="1" t="s">
        <v>396</v>
      </c>
      <c r="E19" s="1" t="s">
        <v>761</v>
      </c>
      <c r="F19" s="1" t="s">
        <v>1093</v>
      </c>
    </row>
    <row r="20" spans="1:6">
      <c r="A20" s="1" t="s">
        <v>405</v>
      </c>
      <c r="B20" s="1" t="s">
        <v>430</v>
      </c>
      <c r="C20" s="1" t="s">
        <v>431</v>
      </c>
      <c r="D20" s="1" t="s">
        <v>396</v>
      </c>
      <c r="E20" s="1" t="s">
        <v>779</v>
      </c>
      <c r="F20" s="1" t="s">
        <v>1094</v>
      </c>
    </row>
    <row r="21" spans="1:6">
      <c r="A21" s="1" t="s">
        <v>432</v>
      </c>
      <c r="B21" s="1" t="s">
        <v>432</v>
      </c>
      <c r="C21" s="1" t="s">
        <v>433</v>
      </c>
      <c r="D21" s="1" t="s">
        <v>393</v>
      </c>
      <c r="E21" s="1" t="s">
        <v>811</v>
      </c>
      <c r="F21" s="1" t="s">
        <v>1095</v>
      </c>
    </row>
    <row r="22" spans="1:6">
      <c r="A22" s="1" t="s">
        <v>432</v>
      </c>
      <c r="B22" s="1" t="s">
        <v>434</v>
      </c>
      <c r="C22" s="1" t="s">
        <v>435</v>
      </c>
      <c r="D22" s="1" t="s">
        <v>396</v>
      </c>
      <c r="E22" s="1" t="s">
        <v>827</v>
      </c>
      <c r="F22" s="1" t="s">
        <v>1096</v>
      </c>
    </row>
    <row r="23" spans="1:6">
      <c r="A23" s="1" t="s">
        <v>432</v>
      </c>
      <c r="B23" s="1" t="s">
        <v>436</v>
      </c>
      <c r="C23" s="1" t="s">
        <v>437</v>
      </c>
      <c r="D23" s="1" t="s">
        <v>396</v>
      </c>
      <c r="E23" s="1" t="s">
        <v>862</v>
      </c>
      <c r="F23" s="1" t="s">
        <v>1097</v>
      </c>
    </row>
    <row r="24" spans="1:6">
      <c r="A24" s="1" t="s">
        <v>432</v>
      </c>
      <c r="B24" s="1" t="s">
        <v>438</v>
      </c>
      <c r="C24" s="1" t="s">
        <v>439</v>
      </c>
      <c r="D24" s="1" t="s">
        <v>396</v>
      </c>
      <c r="E24" s="1" t="s">
        <v>910</v>
      </c>
      <c r="F24" s="1" t="s">
        <v>1098</v>
      </c>
    </row>
    <row r="25" spans="1:6">
      <c r="A25" s="1" t="s">
        <v>432</v>
      </c>
      <c r="B25" s="1" t="s">
        <v>440</v>
      </c>
      <c r="C25" s="1" t="s">
        <v>441</v>
      </c>
      <c r="D25" s="1" t="s">
        <v>396</v>
      </c>
      <c r="E25" s="1" t="s">
        <v>942</v>
      </c>
      <c r="F25" s="1" t="s">
        <v>1099</v>
      </c>
    </row>
    <row r="26" spans="1:6">
      <c r="A26" s="1" t="s">
        <v>432</v>
      </c>
      <c r="B26" s="1" t="s">
        <v>442</v>
      </c>
      <c r="C26" s="1" t="s">
        <v>443</v>
      </c>
      <c r="D26" s="1" t="s">
        <v>396</v>
      </c>
      <c r="E26" s="1" t="s">
        <v>965</v>
      </c>
      <c r="F26" s="1" t="s">
        <v>1100</v>
      </c>
    </row>
    <row r="27" spans="1:6">
      <c r="A27" s="1" t="s">
        <v>444</v>
      </c>
      <c r="B27" s="1" t="s">
        <v>444</v>
      </c>
      <c r="C27" s="1" t="s">
        <v>445</v>
      </c>
      <c r="D27" s="1" t="s">
        <v>393</v>
      </c>
      <c r="E27" s="1" t="s">
        <v>989</v>
      </c>
      <c r="F27" s="1" t="s">
        <v>1101</v>
      </c>
    </row>
    <row r="28" spans="1:6">
      <c r="A28" s="1" t="s">
        <v>444</v>
      </c>
      <c r="B28" s="1" t="s">
        <v>446</v>
      </c>
      <c r="C28" s="1" t="s">
        <v>447</v>
      </c>
      <c r="D28" s="1" t="s">
        <v>396</v>
      </c>
      <c r="E28" s="1" t="s">
        <v>1010</v>
      </c>
      <c r="F28" s="1" t="s">
        <v>1102</v>
      </c>
    </row>
    <row r="29" spans="1:6">
      <c r="A29" s="1" t="s">
        <v>444</v>
      </c>
      <c r="B29" s="1" t="s">
        <v>448</v>
      </c>
      <c r="C29" s="1" t="s">
        <v>449</v>
      </c>
      <c r="D29" s="1" t="s">
        <v>396</v>
      </c>
      <c r="E29" s="1" t="s">
        <v>1036</v>
      </c>
      <c r="F29" s="1" t="s">
        <v>1103</v>
      </c>
    </row>
    <row r="30" spans="1:6">
      <c r="A30" s="1" t="s">
        <v>444</v>
      </c>
      <c r="B30" s="1" t="s">
        <v>450</v>
      </c>
      <c r="C30" s="1" t="s">
        <v>451</v>
      </c>
      <c r="D30" s="1" t="s">
        <v>396</v>
      </c>
      <c r="E30" s="1" t="s">
        <v>1039</v>
      </c>
      <c r="F30" s="1" t="s">
        <v>1104</v>
      </c>
    </row>
    <row r="31" spans="1:6">
      <c r="A31" s="1" t="s">
        <v>444</v>
      </c>
      <c r="B31" s="1" t="s">
        <v>452</v>
      </c>
      <c r="C31" s="1" t="s">
        <v>453</v>
      </c>
      <c r="D31" s="1" t="s">
        <v>396</v>
      </c>
      <c r="E31" s="1" t="s">
        <v>1041</v>
      </c>
      <c r="F31" s="1" t="s">
        <v>1105</v>
      </c>
    </row>
    <row r="32" spans="1:6">
      <c r="A32" s="1" t="s">
        <v>444</v>
      </c>
      <c r="B32" s="1" t="s">
        <v>454</v>
      </c>
      <c r="C32" s="1" t="s">
        <v>455</v>
      </c>
      <c r="D32" s="1" t="s">
        <v>396</v>
      </c>
      <c r="E32" s="1" t="s">
        <v>1043</v>
      </c>
      <c r="F32" s="1" t="s">
        <v>1106</v>
      </c>
    </row>
    <row r="33" spans="1:6">
      <c r="A33" s="1" t="s">
        <v>444</v>
      </c>
      <c r="B33" s="1" t="s">
        <v>456</v>
      </c>
      <c r="C33" s="1" t="s">
        <v>457</v>
      </c>
      <c r="D33" s="1" t="s">
        <v>396</v>
      </c>
      <c r="E33" s="1" t="s">
        <v>1045</v>
      </c>
      <c r="F33" s="1" t="s">
        <v>1107</v>
      </c>
    </row>
    <row r="34" spans="1:6">
      <c r="A34" s="1" t="s">
        <v>444</v>
      </c>
      <c r="B34" s="1" t="s">
        <v>458</v>
      </c>
      <c r="C34" s="1" t="s">
        <v>459</v>
      </c>
      <c r="D34" s="1" t="s">
        <v>396</v>
      </c>
      <c r="E34" s="1" t="s">
        <v>1047</v>
      </c>
      <c r="F34" s="1" t="s">
        <v>1108</v>
      </c>
    </row>
    <row r="35" spans="1:6">
      <c r="A35" s="1" t="s">
        <v>444</v>
      </c>
      <c r="B35" s="1" t="s">
        <v>460</v>
      </c>
      <c r="C35" s="1" t="s">
        <v>461</v>
      </c>
      <c r="D35" s="1" t="s">
        <v>396</v>
      </c>
      <c r="E35" s="1" t="s">
        <v>1049</v>
      </c>
      <c r="F35" s="1" t="s">
        <v>1109</v>
      </c>
    </row>
    <row r="36" spans="1:6">
      <c r="A36" s="1" t="s">
        <v>462</v>
      </c>
      <c r="B36" s="1" t="s">
        <v>462</v>
      </c>
      <c r="C36" s="1" t="s">
        <v>463</v>
      </c>
      <c r="D36" s="1" t="s">
        <v>393</v>
      </c>
      <c r="E36" s="1" t="s">
        <v>1070</v>
      </c>
      <c r="F36" s="1" t="s">
        <v>1110</v>
      </c>
    </row>
    <row r="37" spans="1:6">
      <c r="A37" s="1" t="s">
        <v>462</v>
      </c>
      <c r="B37" s="1" t="s">
        <v>464</v>
      </c>
      <c r="C37" s="1" t="s">
        <v>465</v>
      </c>
      <c r="D37" s="1" t="s">
        <v>396</v>
      </c>
      <c r="E37" s="1" t="s">
        <v>1072</v>
      </c>
      <c r="F37" s="1" t="s">
        <v>1111</v>
      </c>
    </row>
    <row r="38" spans="1:6">
      <c r="A38" s="1" t="s">
        <v>462</v>
      </c>
      <c r="B38" s="1" t="s">
        <v>466</v>
      </c>
      <c r="C38" s="1" t="s">
        <v>467</v>
      </c>
      <c r="D38" s="1" t="s">
        <v>396</v>
      </c>
      <c r="E38" s="1" t="s">
        <v>1074</v>
      </c>
      <c r="F38" s="1" t="s">
        <v>1112</v>
      </c>
    </row>
    <row r="39" spans="1:6">
      <c r="A39" s="1" t="s">
        <v>462</v>
      </c>
      <c r="B39" s="1" t="s">
        <v>468</v>
      </c>
      <c r="C39" s="1" t="s">
        <v>469</v>
      </c>
      <c r="D39" s="1" t="s">
        <v>396</v>
      </c>
    </row>
    <row r="40" spans="1:6">
      <c r="A40" s="1" t="s">
        <v>462</v>
      </c>
      <c r="B40" s="1" t="s">
        <v>470</v>
      </c>
      <c r="C40" s="1" t="s">
        <v>471</v>
      </c>
      <c r="D40" s="1" t="s">
        <v>396</v>
      </c>
    </row>
    <row r="41" spans="1:6">
      <c r="A41" s="1" t="s">
        <v>462</v>
      </c>
      <c r="B41" s="1" t="s">
        <v>472</v>
      </c>
      <c r="C41" s="1" t="s">
        <v>473</v>
      </c>
      <c r="D41" s="1" t="s">
        <v>396</v>
      </c>
    </row>
    <row r="42" spans="1:6">
      <c r="A42" s="1" t="s">
        <v>462</v>
      </c>
      <c r="B42" s="1" t="s">
        <v>474</v>
      </c>
      <c r="C42" s="1" t="s">
        <v>475</v>
      </c>
      <c r="D42" s="1" t="s">
        <v>396</v>
      </c>
    </row>
    <row r="43" spans="1:6">
      <c r="A43" s="1" t="s">
        <v>462</v>
      </c>
      <c r="B43" s="1" t="s">
        <v>476</v>
      </c>
      <c r="C43" s="1" t="s">
        <v>477</v>
      </c>
      <c r="D43" s="1" t="s">
        <v>396</v>
      </c>
    </row>
    <row r="44" spans="1:6">
      <c r="A44" s="1" t="s">
        <v>462</v>
      </c>
      <c r="B44" s="1" t="s">
        <v>478</v>
      </c>
      <c r="C44" s="1" t="s">
        <v>479</v>
      </c>
      <c r="D44" s="1" t="s">
        <v>396</v>
      </c>
    </row>
    <row r="45" spans="1:6">
      <c r="A45" s="1" t="s">
        <v>462</v>
      </c>
      <c r="B45" s="1" t="s">
        <v>480</v>
      </c>
      <c r="C45" s="1" t="s">
        <v>481</v>
      </c>
      <c r="D45" s="1" t="s">
        <v>396</v>
      </c>
    </row>
    <row r="46" spans="1:6">
      <c r="A46" s="1" t="s">
        <v>482</v>
      </c>
      <c r="B46" s="1" t="s">
        <v>482</v>
      </c>
      <c r="C46" s="1" t="s">
        <v>483</v>
      </c>
      <c r="D46" s="1" t="s">
        <v>393</v>
      </c>
    </row>
    <row r="47" spans="1:6">
      <c r="A47" s="1" t="s">
        <v>482</v>
      </c>
      <c r="B47" s="1" t="s">
        <v>484</v>
      </c>
      <c r="C47" s="1" t="s">
        <v>485</v>
      </c>
      <c r="D47" s="1" t="s">
        <v>396</v>
      </c>
    </row>
    <row r="48" spans="1:6">
      <c r="A48" s="1" t="s">
        <v>482</v>
      </c>
      <c r="B48" s="1" t="s">
        <v>486</v>
      </c>
      <c r="C48" s="1" t="s">
        <v>487</v>
      </c>
      <c r="D48" s="1" t="s">
        <v>396</v>
      </c>
    </row>
    <row r="49" spans="1:4">
      <c r="A49" s="1" t="s">
        <v>482</v>
      </c>
      <c r="B49" s="1" t="s">
        <v>488</v>
      </c>
      <c r="C49" s="1" t="s">
        <v>489</v>
      </c>
      <c r="D49" s="1" t="s">
        <v>396</v>
      </c>
    </row>
    <row r="50" spans="1:4">
      <c r="A50" s="1" t="s">
        <v>482</v>
      </c>
      <c r="B50" s="1" t="s">
        <v>490</v>
      </c>
      <c r="C50" s="1" t="s">
        <v>491</v>
      </c>
      <c r="D50" s="1" t="s">
        <v>396</v>
      </c>
    </row>
    <row r="51" spans="1:4">
      <c r="A51" s="1" t="s">
        <v>482</v>
      </c>
      <c r="B51" s="1" t="s">
        <v>492</v>
      </c>
      <c r="C51" s="1" t="s">
        <v>493</v>
      </c>
      <c r="D51" s="1" t="s">
        <v>396</v>
      </c>
    </row>
    <row r="52" spans="1:4">
      <c r="A52" s="1" t="s">
        <v>482</v>
      </c>
      <c r="B52" s="1" t="s">
        <v>494</v>
      </c>
      <c r="C52" s="1" t="s">
        <v>495</v>
      </c>
      <c r="D52" s="1" t="s">
        <v>396</v>
      </c>
    </row>
    <row r="53" spans="1:4">
      <c r="A53" s="1" t="s">
        <v>482</v>
      </c>
      <c r="B53" s="1" t="s">
        <v>496</v>
      </c>
      <c r="C53" s="1" t="s">
        <v>497</v>
      </c>
      <c r="D53" s="1" t="s">
        <v>396</v>
      </c>
    </row>
    <row r="54" spans="1:4">
      <c r="A54" s="1" t="s">
        <v>482</v>
      </c>
      <c r="B54" s="1" t="s">
        <v>498</v>
      </c>
      <c r="C54" s="1" t="s">
        <v>499</v>
      </c>
      <c r="D54" s="1" t="s">
        <v>396</v>
      </c>
    </row>
    <row r="55" spans="1:4">
      <c r="A55" s="1" t="s">
        <v>482</v>
      </c>
      <c r="B55" s="1" t="s">
        <v>500</v>
      </c>
      <c r="C55" s="1" t="s">
        <v>501</v>
      </c>
      <c r="D55" s="1" t="s">
        <v>396</v>
      </c>
    </row>
    <row r="56" spans="1:4">
      <c r="A56" s="1" t="s">
        <v>482</v>
      </c>
      <c r="B56" s="1" t="s">
        <v>502</v>
      </c>
      <c r="C56" s="1" t="s">
        <v>503</v>
      </c>
      <c r="D56" s="1" t="s">
        <v>396</v>
      </c>
    </row>
    <row r="57" spans="1:4">
      <c r="A57" s="1" t="s">
        <v>482</v>
      </c>
      <c r="B57" s="1" t="s">
        <v>504</v>
      </c>
      <c r="C57" s="1" t="s">
        <v>505</v>
      </c>
      <c r="D57" s="1" t="s">
        <v>396</v>
      </c>
    </row>
    <row r="58" spans="1:4">
      <c r="A58" s="1" t="s">
        <v>482</v>
      </c>
      <c r="B58" s="1" t="s">
        <v>506</v>
      </c>
      <c r="C58" s="1" t="s">
        <v>507</v>
      </c>
      <c r="D58" s="1" t="s">
        <v>396</v>
      </c>
    </row>
    <row r="59" spans="1:4">
      <c r="A59" s="1" t="s">
        <v>482</v>
      </c>
      <c r="B59" s="1" t="s">
        <v>508</v>
      </c>
      <c r="C59" s="1" t="s">
        <v>509</v>
      </c>
      <c r="D59" s="1" t="s">
        <v>396</v>
      </c>
    </row>
    <row r="60" spans="1:4">
      <c r="A60" s="1" t="s">
        <v>510</v>
      </c>
      <c r="B60" s="1" t="s">
        <v>510</v>
      </c>
      <c r="C60" s="1" t="s">
        <v>511</v>
      </c>
      <c r="D60" s="1" t="s">
        <v>393</v>
      </c>
    </row>
    <row r="61" spans="1:4">
      <c r="A61" s="1" t="s">
        <v>510</v>
      </c>
      <c r="B61" s="1" t="s">
        <v>512</v>
      </c>
      <c r="C61" s="1" t="s">
        <v>513</v>
      </c>
      <c r="D61" s="1" t="s">
        <v>409</v>
      </c>
    </row>
    <row r="62" spans="1:4">
      <c r="A62" s="1" t="s">
        <v>510</v>
      </c>
      <c r="B62" s="1" t="s">
        <v>514</v>
      </c>
      <c r="C62" s="1" t="s">
        <v>515</v>
      </c>
      <c r="D62" s="1" t="s">
        <v>409</v>
      </c>
    </row>
    <row r="63" spans="1:4">
      <c r="A63" s="1" t="s">
        <v>510</v>
      </c>
      <c r="B63" s="1" t="s">
        <v>516</v>
      </c>
      <c r="C63" s="1" t="s">
        <v>517</v>
      </c>
      <c r="D63" s="1" t="s">
        <v>409</v>
      </c>
    </row>
    <row r="64" spans="1:4">
      <c r="A64" s="1" t="s">
        <v>510</v>
      </c>
      <c r="B64" s="1" t="s">
        <v>518</v>
      </c>
      <c r="C64" s="1" t="s">
        <v>519</v>
      </c>
      <c r="D64" s="1" t="s">
        <v>396</v>
      </c>
    </row>
    <row r="65" spans="1:4">
      <c r="A65" s="1" t="s">
        <v>510</v>
      </c>
      <c r="B65" s="1" t="s">
        <v>520</v>
      </c>
      <c r="C65" s="1" t="s">
        <v>521</v>
      </c>
      <c r="D65" s="1" t="s">
        <v>396</v>
      </c>
    </row>
    <row r="66" spans="1:4">
      <c r="A66" s="1" t="s">
        <v>510</v>
      </c>
      <c r="B66" s="1" t="s">
        <v>522</v>
      </c>
      <c r="C66" s="1" t="s">
        <v>523</v>
      </c>
      <c r="D66" s="1" t="s">
        <v>396</v>
      </c>
    </row>
    <row r="67" spans="1:4">
      <c r="A67" s="1" t="s">
        <v>510</v>
      </c>
      <c r="B67" s="1" t="s">
        <v>524</v>
      </c>
      <c r="C67" s="1" t="s">
        <v>525</v>
      </c>
      <c r="D67" s="1" t="s">
        <v>396</v>
      </c>
    </row>
    <row r="68" spans="1:4">
      <c r="A68" s="1" t="s">
        <v>510</v>
      </c>
      <c r="B68" s="1" t="s">
        <v>526</v>
      </c>
      <c r="C68" s="1" t="s">
        <v>527</v>
      </c>
      <c r="D68" s="1" t="s">
        <v>396</v>
      </c>
    </row>
    <row r="69" spans="1:4">
      <c r="A69" s="1" t="s">
        <v>510</v>
      </c>
      <c r="B69" s="1" t="s">
        <v>528</v>
      </c>
      <c r="C69" s="1" t="s">
        <v>529</v>
      </c>
      <c r="D69" s="1" t="s">
        <v>396</v>
      </c>
    </row>
    <row r="70" spans="1:4">
      <c r="A70" s="1" t="s">
        <v>510</v>
      </c>
      <c r="B70" s="1" t="s">
        <v>530</v>
      </c>
      <c r="C70" s="1" t="s">
        <v>531</v>
      </c>
      <c r="D70" s="1" t="s">
        <v>396</v>
      </c>
    </row>
    <row r="71" spans="1:4">
      <c r="A71" s="1" t="s">
        <v>510</v>
      </c>
      <c r="B71" s="1" t="s">
        <v>532</v>
      </c>
      <c r="C71" s="1" t="s">
        <v>533</v>
      </c>
      <c r="D71" s="1" t="s">
        <v>396</v>
      </c>
    </row>
    <row r="72" spans="1:4">
      <c r="A72" s="1" t="s">
        <v>510</v>
      </c>
      <c r="B72" s="1" t="s">
        <v>534</v>
      </c>
      <c r="C72" s="1" t="s">
        <v>535</v>
      </c>
      <c r="D72" s="1" t="s">
        <v>396</v>
      </c>
    </row>
    <row r="73" spans="1:4">
      <c r="A73" s="1" t="s">
        <v>510</v>
      </c>
      <c r="B73" s="1" t="s">
        <v>536</v>
      </c>
      <c r="C73" s="1" t="s">
        <v>537</v>
      </c>
      <c r="D73" s="1" t="s">
        <v>396</v>
      </c>
    </row>
    <row r="74" spans="1:4">
      <c r="A74" s="1" t="s">
        <v>510</v>
      </c>
      <c r="B74" s="1" t="s">
        <v>538</v>
      </c>
      <c r="C74" s="1" t="s">
        <v>539</v>
      </c>
      <c r="D74" s="1" t="s">
        <v>396</v>
      </c>
    </row>
    <row r="75" spans="1:4">
      <c r="A75" s="1" t="s">
        <v>510</v>
      </c>
      <c r="B75" s="1" t="s">
        <v>540</v>
      </c>
      <c r="C75" s="1" t="s">
        <v>541</v>
      </c>
      <c r="D75" s="1" t="s">
        <v>396</v>
      </c>
    </row>
    <row r="76" spans="1:4">
      <c r="A76" s="1" t="s">
        <v>542</v>
      </c>
      <c r="B76" s="1" t="s">
        <v>542</v>
      </c>
      <c r="C76" s="1" t="s">
        <v>543</v>
      </c>
      <c r="D76" s="1" t="s">
        <v>393</v>
      </c>
    </row>
    <row r="77" spans="1:4">
      <c r="A77" s="1" t="s">
        <v>542</v>
      </c>
      <c r="B77" s="1" t="s">
        <v>544</v>
      </c>
      <c r="C77" s="1" t="s">
        <v>545</v>
      </c>
      <c r="D77" s="1" t="s">
        <v>396</v>
      </c>
    </row>
    <row r="78" spans="1:4">
      <c r="A78" s="1" t="s">
        <v>542</v>
      </c>
      <c r="B78" s="1" t="s">
        <v>546</v>
      </c>
      <c r="C78" s="1" t="s">
        <v>547</v>
      </c>
      <c r="D78" s="1" t="s">
        <v>396</v>
      </c>
    </row>
    <row r="79" spans="1:4">
      <c r="A79" s="1" t="s">
        <v>542</v>
      </c>
      <c r="B79" s="1" t="s">
        <v>548</v>
      </c>
      <c r="C79" s="1" t="s">
        <v>549</v>
      </c>
      <c r="D79" s="1" t="s">
        <v>396</v>
      </c>
    </row>
    <row r="80" spans="1:4">
      <c r="A80" s="1" t="s">
        <v>542</v>
      </c>
      <c r="B80" s="1" t="s">
        <v>550</v>
      </c>
      <c r="C80" s="1" t="s">
        <v>551</v>
      </c>
      <c r="D80" s="1" t="s">
        <v>396</v>
      </c>
    </row>
    <row r="81" spans="1:4">
      <c r="A81" s="1" t="s">
        <v>542</v>
      </c>
      <c r="B81" s="1" t="s">
        <v>552</v>
      </c>
      <c r="C81" s="1" t="s">
        <v>553</v>
      </c>
      <c r="D81" s="1" t="s">
        <v>396</v>
      </c>
    </row>
    <row r="82" spans="1:4">
      <c r="A82" s="1" t="s">
        <v>542</v>
      </c>
      <c r="B82" s="1" t="s">
        <v>554</v>
      </c>
      <c r="C82" s="1" t="s">
        <v>555</v>
      </c>
      <c r="D82" s="1" t="s">
        <v>396</v>
      </c>
    </row>
    <row r="83" spans="1:4">
      <c r="A83" s="1" t="s">
        <v>542</v>
      </c>
      <c r="B83" s="1" t="s">
        <v>556</v>
      </c>
      <c r="C83" s="1" t="s">
        <v>557</v>
      </c>
      <c r="D83" s="1" t="s">
        <v>396</v>
      </c>
    </row>
    <row r="84" spans="1:4">
      <c r="A84" s="1" t="s">
        <v>558</v>
      </c>
      <c r="B84" s="1" t="s">
        <v>558</v>
      </c>
      <c r="C84" s="1" t="s">
        <v>559</v>
      </c>
      <c r="D84" s="1" t="s">
        <v>393</v>
      </c>
    </row>
    <row r="85" spans="1:4">
      <c r="A85" s="1" t="s">
        <v>558</v>
      </c>
      <c r="B85" s="1" t="s">
        <v>560</v>
      </c>
      <c r="C85" s="1" t="s">
        <v>561</v>
      </c>
      <c r="D85" s="1" t="s">
        <v>396</v>
      </c>
    </row>
    <row r="86" spans="1:4">
      <c r="A86" s="1" t="s">
        <v>558</v>
      </c>
      <c r="B86" s="1" t="s">
        <v>562</v>
      </c>
      <c r="C86" s="1" t="s">
        <v>563</v>
      </c>
      <c r="D86" s="1" t="s">
        <v>396</v>
      </c>
    </row>
    <row r="87" spans="1:4">
      <c r="A87" s="1" t="s">
        <v>558</v>
      </c>
      <c r="B87" s="1" t="s">
        <v>564</v>
      </c>
      <c r="C87" s="1" t="s">
        <v>565</v>
      </c>
      <c r="D87" s="1" t="s">
        <v>396</v>
      </c>
    </row>
    <row r="88" spans="1:4">
      <c r="A88" s="1" t="s">
        <v>558</v>
      </c>
      <c r="B88" s="1" t="s">
        <v>566</v>
      </c>
      <c r="C88" s="1" t="s">
        <v>567</v>
      </c>
      <c r="D88" s="1" t="s">
        <v>396</v>
      </c>
    </row>
    <row r="89" spans="1:4">
      <c r="A89" s="1" t="s">
        <v>558</v>
      </c>
      <c r="B89" s="1" t="s">
        <v>568</v>
      </c>
      <c r="C89" s="1" t="s">
        <v>569</v>
      </c>
      <c r="D89" s="1" t="s">
        <v>396</v>
      </c>
    </row>
    <row r="90" spans="1:4">
      <c r="A90" s="1" t="s">
        <v>558</v>
      </c>
      <c r="B90" s="1" t="s">
        <v>570</v>
      </c>
      <c r="C90" s="1" t="s">
        <v>571</v>
      </c>
      <c r="D90" s="1" t="s">
        <v>396</v>
      </c>
    </row>
    <row r="91" spans="1:4">
      <c r="A91" s="1" t="s">
        <v>558</v>
      </c>
      <c r="B91" s="1" t="s">
        <v>572</v>
      </c>
      <c r="C91" s="1" t="s">
        <v>573</v>
      </c>
      <c r="D91" s="1" t="s">
        <v>396</v>
      </c>
    </row>
    <row r="92" spans="1:4">
      <c r="A92" s="1" t="s">
        <v>558</v>
      </c>
      <c r="B92" s="1" t="s">
        <v>574</v>
      </c>
      <c r="C92" s="1" t="s">
        <v>575</v>
      </c>
      <c r="D92" s="1" t="s">
        <v>396</v>
      </c>
    </row>
    <row r="93" spans="1:4">
      <c r="A93" s="1" t="s">
        <v>576</v>
      </c>
      <c r="B93" s="1" t="s">
        <v>576</v>
      </c>
      <c r="C93" s="1" t="s">
        <v>577</v>
      </c>
      <c r="D93" s="1" t="s">
        <v>393</v>
      </c>
    </row>
    <row r="94" spans="1:4">
      <c r="A94" s="1" t="s">
        <v>576</v>
      </c>
      <c r="B94" s="1" t="s">
        <v>578</v>
      </c>
      <c r="C94" s="1" t="s">
        <v>579</v>
      </c>
      <c r="D94" s="1" t="s">
        <v>396</v>
      </c>
    </row>
    <row r="95" spans="1:4">
      <c r="A95" s="1" t="s">
        <v>576</v>
      </c>
      <c r="B95" s="1" t="s">
        <v>580</v>
      </c>
      <c r="C95" s="1" t="s">
        <v>581</v>
      </c>
      <c r="D95" s="1" t="s">
        <v>396</v>
      </c>
    </row>
    <row r="96" spans="1:4">
      <c r="A96" s="1" t="s">
        <v>576</v>
      </c>
      <c r="B96" s="1" t="s">
        <v>582</v>
      </c>
      <c r="C96" s="1" t="s">
        <v>583</v>
      </c>
      <c r="D96" s="1" t="s">
        <v>396</v>
      </c>
    </row>
    <row r="97" spans="1:4">
      <c r="A97" s="1" t="s">
        <v>576</v>
      </c>
      <c r="B97" s="1" t="s">
        <v>584</v>
      </c>
      <c r="C97" s="1" t="s">
        <v>585</v>
      </c>
      <c r="D97" s="1" t="s">
        <v>396</v>
      </c>
    </row>
    <row r="98" spans="1:4">
      <c r="A98" s="1" t="s">
        <v>576</v>
      </c>
      <c r="B98" s="1" t="s">
        <v>586</v>
      </c>
      <c r="C98" s="1" t="s">
        <v>587</v>
      </c>
      <c r="D98" s="1" t="s">
        <v>396</v>
      </c>
    </row>
    <row r="99" spans="1:4">
      <c r="A99" s="1" t="s">
        <v>576</v>
      </c>
      <c r="B99" s="1" t="s">
        <v>588</v>
      </c>
      <c r="C99" s="1" t="s">
        <v>589</v>
      </c>
      <c r="D99" s="1" t="s">
        <v>396</v>
      </c>
    </row>
    <row r="100" spans="1:4">
      <c r="A100" s="1" t="s">
        <v>590</v>
      </c>
      <c r="B100" s="1" t="s">
        <v>590</v>
      </c>
      <c r="C100" s="1" t="s">
        <v>591</v>
      </c>
      <c r="D100" s="1" t="s">
        <v>393</v>
      </c>
    </row>
    <row r="101" spans="1:4">
      <c r="A101" s="1" t="s">
        <v>590</v>
      </c>
      <c r="B101" s="1" t="s">
        <v>592</v>
      </c>
      <c r="C101" s="1" t="s">
        <v>593</v>
      </c>
      <c r="D101" s="1" t="s">
        <v>594</v>
      </c>
    </row>
    <row r="102" spans="1:4">
      <c r="A102" s="1" t="s">
        <v>590</v>
      </c>
      <c r="B102" s="1" t="s">
        <v>446</v>
      </c>
      <c r="C102" s="1" t="s">
        <v>595</v>
      </c>
      <c r="D102" s="1" t="s">
        <v>396</v>
      </c>
    </row>
    <row r="103" spans="1:4">
      <c r="A103" s="1" t="s">
        <v>590</v>
      </c>
      <c r="B103" s="1" t="s">
        <v>596</v>
      </c>
      <c r="C103" s="1" t="s">
        <v>597</v>
      </c>
      <c r="D103" s="1" t="s">
        <v>396</v>
      </c>
    </row>
    <row r="104" spans="1:4">
      <c r="A104" s="1" t="s">
        <v>590</v>
      </c>
      <c r="B104" s="1" t="s">
        <v>598</v>
      </c>
      <c r="C104" s="1" t="s">
        <v>599</v>
      </c>
      <c r="D104" s="1" t="s">
        <v>396</v>
      </c>
    </row>
    <row r="105" spans="1:4">
      <c r="A105" s="1" t="s">
        <v>590</v>
      </c>
      <c r="B105" s="1" t="s">
        <v>600</v>
      </c>
      <c r="C105" s="1" t="s">
        <v>601</v>
      </c>
      <c r="D105" s="1" t="s">
        <v>396</v>
      </c>
    </row>
    <row r="106" spans="1:4">
      <c r="A106" s="1" t="s">
        <v>590</v>
      </c>
      <c r="B106" s="1" t="s">
        <v>602</v>
      </c>
      <c r="C106" s="1" t="s">
        <v>603</v>
      </c>
      <c r="D106" s="1" t="s">
        <v>396</v>
      </c>
    </row>
    <row r="107" spans="1:4">
      <c r="A107" s="1" t="s">
        <v>590</v>
      </c>
      <c r="B107" s="1" t="s">
        <v>604</v>
      </c>
      <c r="C107" s="1" t="s">
        <v>605</v>
      </c>
      <c r="D107" s="1" t="s">
        <v>396</v>
      </c>
    </row>
    <row r="108" spans="1:4">
      <c r="A108" s="1" t="s">
        <v>590</v>
      </c>
      <c r="B108" s="1" t="s">
        <v>606</v>
      </c>
      <c r="C108" s="1" t="s">
        <v>607</v>
      </c>
      <c r="D108" s="1" t="s">
        <v>396</v>
      </c>
    </row>
    <row r="109" spans="1:4">
      <c r="A109" s="1" t="s">
        <v>590</v>
      </c>
      <c r="B109" s="1" t="s">
        <v>608</v>
      </c>
      <c r="C109" s="1" t="s">
        <v>609</v>
      </c>
      <c r="D109" s="1" t="s">
        <v>396</v>
      </c>
    </row>
    <row r="110" spans="1:4">
      <c r="A110" s="1" t="s">
        <v>590</v>
      </c>
      <c r="B110" s="1" t="s">
        <v>610</v>
      </c>
      <c r="C110" s="1" t="s">
        <v>611</v>
      </c>
      <c r="D110" s="1" t="s">
        <v>396</v>
      </c>
    </row>
    <row r="111" spans="1:4">
      <c r="A111" s="1" t="s">
        <v>590</v>
      </c>
      <c r="B111" s="1" t="s">
        <v>502</v>
      </c>
      <c r="C111" s="1" t="s">
        <v>612</v>
      </c>
      <c r="D111" s="1" t="s">
        <v>396</v>
      </c>
    </row>
    <row r="112" spans="1:4">
      <c r="A112" s="1" t="s">
        <v>590</v>
      </c>
      <c r="B112" s="1" t="s">
        <v>613</v>
      </c>
      <c r="C112" s="1" t="s">
        <v>614</v>
      </c>
      <c r="D112" s="1" t="s">
        <v>396</v>
      </c>
    </row>
    <row r="113" spans="1:4">
      <c r="A113" s="1" t="s">
        <v>590</v>
      </c>
      <c r="B113" s="1" t="s">
        <v>615</v>
      </c>
      <c r="C113" s="1" t="s">
        <v>616</v>
      </c>
      <c r="D113" s="1" t="s">
        <v>396</v>
      </c>
    </row>
    <row r="114" spans="1:4">
      <c r="A114" s="1" t="s">
        <v>590</v>
      </c>
      <c r="B114" s="1" t="s">
        <v>617</v>
      </c>
      <c r="C114" s="1" t="s">
        <v>618</v>
      </c>
      <c r="D114" s="1" t="s">
        <v>396</v>
      </c>
    </row>
    <row r="115" spans="1:4">
      <c r="A115" s="1" t="s">
        <v>619</v>
      </c>
      <c r="B115" s="1" t="s">
        <v>619</v>
      </c>
      <c r="C115" s="1" t="s">
        <v>620</v>
      </c>
      <c r="D115" s="1" t="s">
        <v>393</v>
      </c>
    </row>
    <row r="116" spans="1:4">
      <c r="A116" s="1" t="s">
        <v>619</v>
      </c>
      <c r="B116" s="1" t="s">
        <v>621</v>
      </c>
      <c r="C116" s="1" t="s">
        <v>622</v>
      </c>
      <c r="D116" s="1" t="s">
        <v>396</v>
      </c>
    </row>
    <row r="117" spans="1:4">
      <c r="A117" s="1" t="s">
        <v>619</v>
      </c>
      <c r="B117" s="1" t="s">
        <v>623</v>
      </c>
      <c r="C117" s="1" t="s">
        <v>624</v>
      </c>
      <c r="D117" s="1" t="s">
        <v>396</v>
      </c>
    </row>
    <row r="118" spans="1:4">
      <c r="A118" s="1" t="s">
        <v>619</v>
      </c>
      <c r="B118" s="1" t="s">
        <v>625</v>
      </c>
      <c r="C118" s="1" t="s">
        <v>626</v>
      </c>
      <c r="D118" s="1" t="s">
        <v>396</v>
      </c>
    </row>
    <row r="119" spans="1:4">
      <c r="A119" s="1" t="s">
        <v>619</v>
      </c>
      <c r="B119" s="1" t="s">
        <v>627</v>
      </c>
      <c r="C119" s="1" t="s">
        <v>628</v>
      </c>
      <c r="D119" s="1" t="s">
        <v>396</v>
      </c>
    </row>
    <row r="120" spans="1:4">
      <c r="A120" s="1" t="s">
        <v>619</v>
      </c>
      <c r="B120" s="1" t="s">
        <v>629</v>
      </c>
      <c r="C120" s="1" t="s">
        <v>630</v>
      </c>
      <c r="D120" s="1" t="s">
        <v>396</v>
      </c>
    </row>
    <row r="121" spans="1:4">
      <c r="A121" s="1" t="s">
        <v>619</v>
      </c>
      <c r="B121" s="1" t="s">
        <v>631</v>
      </c>
      <c r="C121" s="1" t="s">
        <v>632</v>
      </c>
      <c r="D121" s="1" t="s">
        <v>396</v>
      </c>
    </row>
    <row r="122" spans="1:4">
      <c r="A122" s="1" t="s">
        <v>619</v>
      </c>
      <c r="B122" s="1" t="s">
        <v>633</v>
      </c>
      <c r="C122" s="1" t="s">
        <v>634</v>
      </c>
      <c r="D122" s="1" t="s">
        <v>396</v>
      </c>
    </row>
    <row r="123" spans="1:4">
      <c r="A123" s="1" t="s">
        <v>619</v>
      </c>
      <c r="B123" s="1" t="s">
        <v>635</v>
      </c>
      <c r="C123" s="1" t="s">
        <v>636</v>
      </c>
      <c r="D123" s="1" t="s">
        <v>396</v>
      </c>
    </row>
    <row r="124" spans="1:4">
      <c r="A124" s="1" t="s">
        <v>619</v>
      </c>
      <c r="B124" s="1" t="s">
        <v>637</v>
      </c>
      <c r="C124" s="1" t="s">
        <v>638</v>
      </c>
      <c r="D124" s="1" t="s">
        <v>396</v>
      </c>
    </row>
    <row r="125" spans="1:4">
      <c r="A125" s="1" t="s">
        <v>619</v>
      </c>
      <c r="B125" s="1" t="s">
        <v>639</v>
      </c>
      <c r="C125" s="1" t="s">
        <v>640</v>
      </c>
      <c r="D125" s="1" t="s">
        <v>396</v>
      </c>
    </row>
    <row r="126" spans="1:4">
      <c r="A126" s="1" t="s">
        <v>619</v>
      </c>
      <c r="B126" s="1" t="s">
        <v>641</v>
      </c>
      <c r="C126" s="1" t="s">
        <v>642</v>
      </c>
      <c r="D126" s="1" t="s">
        <v>396</v>
      </c>
    </row>
    <row r="127" spans="1:4">
      <c r="A127" s="1" t="s">
        <v>619</v>
      </c>
      <c r="B127" s="1" t="s">
        <v>643</v>
      </c>
      <c r="C127" s="1" t="s">
        <v>644</v>
      </c>
      <c r="D127" s="1" t="s">
        <v>396</v>
      </c>
    </row>
    <row r="128" spans="1:4">
      <c r="A128" s="1" t="s">
        <v>645</v>
      </c>
      <c r="B128" s="1" t="s">
        <v>645</v>
      </c>
      <c r="C128" s="1" t="s">
        <v>646</v>
      </c>
      <c r="D128" s="1" t="s">
        <v>393</v>
      </c>
    </row>
    <row r="129" spans="1:4">
      <c r="A129" s="1" t="s">
        <v>645</v>
      </c>
      <c r="B129" s="1" t="s">
        <v>647</v>
      </c>
      <c r="C129" s="1" t="s">
        <v>648</v>
      </c>
      <c r="D129" s="1" t="s">
        <v>396</v>
      </c>
    </row>
    <row r="130" spans="1:4">
      <c r="A130" s="1" t="s">
        <v>645</v>
      </c>
      <c r="B130" s="1" t="s">
        <v>649</v>
      </c>
      <c r="C130" s="1" t="s">
        <v>650</v>
      </c>
      <c r="D130" s="1" t="s">
        <v>396</v>
      </c>
    </row>
    <row r="131" spans="1:4">
      <c r="A131" s="1" t="s">
        <v>645</v>
      </c>
      <c r="B131" s="1" t="s">
        <v>651</v>
      </c>
      <c r="C131" s="1" t="s">
        <v>652</v>
      </c>
      <c r="D131" s="1" t="s">
        <v>396</v>
      </c>
    </row>
    <row r="132" spans="1:4">
      <c r="A132" s="1" t="s">
        <v>645</v>
      </c>
      <c r="B132" s="1" t="s">
        <v>653</v>
      </c>
      <c r="C132" s="1" t="s">
        <v>654</v>
      </c>
      <c r="D132" s="1" t="s">
        <v>396</v>
      </c>
    </row>
    <row r="133" spans="1:4">
      <c r="A133" s="1" t="s">
        <v>645</v>
      </c>
      <c r="B133" s="1" t="s">
        <v>655</v>
      </c>
      <c r="C133" s="1" t="s">
        <v>656</v>
      </c>
      <c r="D133" s="1" t="s">
        <v>396</v>
      </c>
    </row>
    <row r="134" spans="1:4">
      <c r="A134" s="1" t="s">
        <v>645</v>
      </c>
      <c r="B134" s="1" t="s">
        <v>657</v>
      </c>
      <c r="C134" s="1" t="s">
        <v>658</v>
      </c>
      <c r="D134" s="1" t="s">
        <v>396</v>
      </c>
    </row>
    <row r="135" spans="1:4">
      <c r="A135" s="1" t="s">
        <v>659</v>
      </c>
      <c r="B135" s="1" t="s">
        <v>659</v>
      </c>
      <c r="C135" s="1" t="s">
        <v>660</v>
      </c>
      <c r="D135" s="1" t="s">
        <v>393</v>
      </c>
    </row>
    <row r="136" spans="1:4">
      <c r="A136" s="1" t="s">
        <v>659</v>
      </c>
      <c r="B136" s="1" t="s">
        <v>661</v>
      </c>
      <c r="C136" s="1" t="s">
        <v>662</v>
      </c>
      <c r="D136" s="1" t="s">
        <v>396</v>
      </c>
    </row>
    <row r="137" spans="1:4">
      <c r="A137" s="1" t="s">
        <v>659</v>
      </c>
      <c r="B137" s="1" t="s">
        <v>663</v>
      </c>
      <c r="C137" s="1" t="s">
        <v>664</v>
      </c>
      <c r="D137" s="1" t="s">
        <v>396</v>
      </c>
    </row>
    <row r="138" spans="1:4">
      <c r="A138" s="1" t="s">
        <v>659</v>
      </c>
      <c r="B138" s="1" t="s">
        <v>665</v>
      </c>
      <c r="C138" s="1" t="s">
        <v>666</v>
      </c>
      <c r="D138" s="1" t="s">
        <v>396</v>
      </c>
    </row>
    <row r="139" spans="1:4">
      <c r="A139" s="1" t="s">
        <v>659</v>
      </c>
      <c r="B139" s="1" t="s">
        <v>667</v>
      </c>
      <c r="C139" s="1" t="s">
        <v>668</v>
      </c>
      <c r="D139" s="1" t="s">
        <v>396</v>
      </c>
    </row>
    <row r="140" spans="1:4">
      <c r="A140" s="1" t="s">
        <v>659</v>
      </c>
      <c r="B140" s="1" t="s">
        <v>669</v>
      </c>
      <c r="C140" s="1" t="s">
        <v>670</v>
      </c>
      <c r="D140" s="1" t="s">
        <v>396</v>
      </c>
    </row>
    <row r="141" spans="1:4">
      <c r="A141" s="1" t="s">
        <v>659</v>
      </c>
      <c r="B141" s="1" t="s">
        <v>671</v>
      </c>
      <c r="C141" s="1" t="s">
        <v>672</v>
      </c>
      <c r="D141" s="1" t="s">
        <v>396</v>
      </c>
    </row>
    <row r="142" spans="1:4">
      <c r="A142" s="1" t="s">
        <v>659</v>
      </c>
      <c r="B142" s="1" t="s">
        <v>673</v>
      </c>
      <c r="C142" s="1" t="s">
        <v>674</v>
      </c>
      <c r="D142" s="1" t="s">
        <v>396</v>
      </c>
    </row>
    <row r="143" spans="1:4">
      <c r="A143" s="1" t="s">
        <v>659</v>
      </c>
      <c r="B143" s="1" t="s">
        <v>675</v>
      </c>
      <c r="C143" s="1" t="s">
        <v>676</v>
      </c>
      <c r="D143" s="1" t="s">
        <v>396</v>
      </c>
    </row>
    <row r="144" spans="1:4">
      <c r="A144" s="1" t="s">
        <v>659</v>
      </c>
      <c r="B144" s="1" t="s">
        <v>677</v>
      </c>
      <c r="C144" s="1" t="s">
        <v>678</v>
      </c>
      <c r="D144" s="1" t="s">
        <v>396</v>
      </c>
    </row>
    <row r="145" spans="1:4">
      <c r="A145" s="1" t="s">
        <v>659</v>
      </c>
      <c r="B145" s="1" t="s">
        <v>679</v>
      </c>
      <c r="C145" s="1" t="s">
        <v>680</v>
      </c>
      <c r="D145" s="1" t="s">
        <v>396</v>
      </c>
    </row>
    <row r="146" spans="1:4">
      <c r="A146" s="1" t="s">
        <v>659</v>
      </c>
      <c r="B146" s="1" t="s">
        <v>681</v>
      </c>
      <c r="C146" s="1" t="s">
        <v>682</v>
      </c>
      <c r="D146" s="1" t="s">
        <v>396</v>
      </c>
    </row>
    <row r="147" spans="1:4">
      <c r="A147" s="1" t="s">
        <v>659</v>
      </c>
      <c r="B147" s="1" t="s">
        <v>683</v>
      </c>
      <c r="C147" s="1" t="s">
        <v>684</v>
      </c>
      <c r="D147" s="1" t="s">
        <v>396</v>
      </c>
    </row>
    <row r="148" spans="1:4">
      <c r="A148" s="1" t="s">
        <v>659</v>
      </c>
      <c r="B148" s="1" t="s">
        <v>685</v>
      </c>
      <c r="C148" s="1" t="s">
        <v>686</v>
      </c>
      <c r="D148" s="1" t="s">
        <v>396</v>
      </c>
    </row>
    <row r="149" spans="1:4">
      <c r="A149" s="1" t="s">
        <v>687</v>
      </c>
      <c r="B149" s="1" t="s">
        <v>687</v>
      </c>
      <c r="C149" s="1" t="s">
        <v>688</v>
      </c>
      <c r="D149" s="1" t="s">
        <v>393</v>
      </c>
    </row>
    <row r="150" spans="1:4">
      <c r="A150" s="1" t="s">
        <v>687</v>
      </c>
      <c r="B150" s="1" t="s">
        <v>689</v>
      </c>
      <c r="C150" s="1" t="s">
        <v>690</v>
      </c>
      <c r="D150" s="1" t="s">
        <v>396</v>
      </c>
    </row>
    <row r="151" spans="1:4">
      <c r="A151" s="1" t="s">
        <v>687</v>
      </c>
      <c r="B151" s="1" t="s">
        <v>691</v>
      </c>
      <c r="C151" s="1" t="s">
        <v>692</v>
      </c>
      <c r="D151" s="1" t="s">
        <v>396</v>
      </c>
    </row>
    <row r="152" spans="1:4">
      <c r="A152" s="1" t="s">
        <v>687</v>
      </c>
      <c r="B152" s="1" t="s">
        <v>693</v>
      </c>
      <c r="C152" s="1" t="s">
        <v>694</v>
      </c>
      <c r="D152" s="1" t="s">
        <v>396</v>
      </c>
    </row>
    <row r="153" spans="1:4">
      <c r="A153" s="1" t="s">
        <v>687</v>
      </c>
      <c r="B153" s="1" t="s">
        <v>695</v>
      </c>
      <c r="C153" s="1" t="s">
        <v>696</v>
      </c>
      <c r="D153" s="1" t="s">
        <v>396</v>
      </c>
    </row>
    <row r="154" spans="1:4">
      <c r="A154" s="1" t="s">
        <v>687</v>
      </c>
      <c r="B154" s="1" t="s">
        <v>697</v>
      </c>
      <c r="C154" s="1" t="s">
        <v>698</v>
      </c>
      <c r="D154" s="1" t="s">
        <v>396</v>
      </c>
    </row>
    <row r="155" spans="1:4">
      <c r="A155" s="1" t="s">
        <v>687</v>
      </c>
      <c r="B155" s="1" t="s">
        <v>699</v>
      </c>
      <c r="C155" s="1" t="s">
        <v>700</v>
      </c>
      <c r="D155" s="1" t="s">
        <v>396</v>
      </c>
    </row>
    <row r="156" spans="1:4">
      <c r="A156" s="1" t="s">
        <v>687</v>
      </c>
      <c r="B156" s="1" t="s">
        <v>701</v>
      </c>
      <c r="C156" s="1" t="s">
        <v>702</v>
      </c>
      <c r="D156" s="1" t="s">
        <v>396</v>
      </c>
    </row>
    <row r="157" spans="1:4">
      <c r="A157" s="1" t="s">
        <v>687</v>
      </c>
      <c r="B157" s="1" t="s">
        <v>703</v>
      </c>
      <c r="C157" s="1" t="s">
        <v>704</v>
      </c>
      <c r="D157" s="1" t="s">
        <v>396</v>
      </c>
    </row>
    <row r="158" spans="1:4">
      <c r="A158" s="1" t="s">
        <v>687</v>
      </c>
      <c r="B158" s="1" t="s">
        <v>705</v>
      </c>
      <c r="C158" s="1" t="s">
        <v>706</v>
      </c>
      <c r="D158" s="1" t="s">
        <v>396</v>
      </c>
    </row>
    <row r="159" spans="1:4">
      <c r="A159" s="1" t="s">
        <v>687</v>
      </c>
      <c r="B159" s="1" t="s">
        <v>707</v>
      </c>
      <c r="C159" s="1" t="s">
        <v>708</v>
      </c>
      <c r="D159" s="1" t="s">
        <v>396</v>
      </c>
    </row>
    <row r="160" spans="1:4">
      <c r="A160" s="1" t="s">
        <v>687</v>
      </c>
      <c r="B160" s="1" t="s">
        <v>709</v>
      </c>
      <c r="C160" s="1" t="s">
        <v>710</v>
      </c>
      <c r="D160" s="1" t="s">
        <v>396</v>
      </c>
    </row>
    <row r="161" spans="1:4">
      <c r="A161" s="1" t="s">
        <v>687</v>
      </c>
      <c r="B161" s="1" t="s">
        <v>711</v>
      </c>
      <c r="C161" s="1" t="s">
        <v>712</v>
      </c>
      <c r="D161" s="1" t="s">
        <v>396</v>
      </c>
    </row>
    <row r="162" spans="1:4">
      <c r="A162" s="1" t="s">
        <v>713</v>
      </c>
      <c r="B162" s="1" t="s">
        <v>713</v>
      </c>
      <c r="C162" s="1" t="s">
        <v>714</v>
      </c>
      <c r="D162" s="1" t="s">
        <v>393</v>
      </c>
    </row>
    <row r="163" spans="1:4">
      <c r="A163" s="1" t="s">
        <v>713</v>
      </c>
      <c r="B163" s="1" t="s">
        <v>715</v>
      </c>
      <c r="C163" s="1" t="s">
        <v>716</v>
      </c>
      <c r="D163" s="1" t="s">
        <v>409</v>
      </c>
    </row>
    <row r="164" spans="1:4">
      <c r="A164" s="1" t="s">
        <v>713</v>
      </c>
      <c r="B164" s="1" t="s">
        <v>717</v>
      </c>
      <c r="C164" s="1" t="s">
        <v>718</v>
      </c>
      <c r="D164" s="1" t="s">
        <v>409</v>
      </c>
    </row>
    <row r="165" spans="1:4">
      <c r="A165" s="1" t="s">
        <v>713</v>
      </c>
      <c r="B165" s="1" t="s">
        <v>719</v>
      </c>
      <c r="C165" s="1" t="s">
        <v>720</v>
      </c>
      <c r="D165" s="1" t="s">
        <v>409</v>
      </c>
    </row>
    <row r="166" spans="1:4">
      <c r="A166" s="1" t="s">
        <v>713</v>
      </c>
      <c r="B166" s="1" t="s">
        <v>721</v>
      </c>
      <c r="C166" s="1" t="s">
        <v>722</v>
      </c>
      <c r="D166" s="1" t="s">
        <v>396</v>
      </c>
    </row>
    <row r="167" spans="1:4">
      <c r="A167" s="1" t="s">
        <v>713</v>
      </c>
      <c r="B167" s="1" t="s">
        <v>723</v>
      </c>
      <c r="C167" s="1" t="s">
        <v>724</v>
      </c>
      <c r="D167" s="1" t="s">
        <v>396</v>
      </c>
    </row>
    <row r="168" spans="1:4">
      <c r="A168" s="1" t="s">
        <v>713</v>
      </c>
      <c r="B168" s="1" t="s">
        <v>725</v>
      </c>
      <c r="C168" s="1" t="s">
        <v>726</v>
      </c>
      <c r="D168" s="1" t="s">
        <v>396</v>
      </c>
    </row>
    <row r="169" spans="1:4">
      <c r="A169" s="1" t="s">
        <v>713</v>
      </c>
      <c r="B169" s="1" t="s">
        <v>727</v>
      </c>
      <c r="C169" s="1" t="s">
        <v>728</v>
      </c>
      <c r="D169" s="1" t="s">
        <v>396</v>
      </c>
    </row>
    <row r="170" spans="1:4">
      <c r="A170" s="1" t="s">
        <v>713</v>
      </c>
      <c r="B170" s="1" t="s">
        <v>729</v>
      </c>
      <c r="C170" s="1" t="s">
        <v>730</v>
      </c>
      <c r="D170" s="1" t="s">
        <v>396</v>
      </c>
    </row>
    <row r="171" spans="1:4">
      <c r="A171" s="1" t="s">
        <v>713</v>
      </c>
      <c r="B171" s="1" t="s">
        <v>731</v>
      </c>
      <c r="C171" s="1" t="s">
        <v>732</v>
      </c>
      <c r="D171" s="1" t="s">
        <v>396</v>
      </c>
    </row>
    <row r="172" spans="1:4">
      <c r="A172" s="1" t="s">
        <v>713</v>
      </c>
      <c r="B172" s="1" t="s">
        <v>733</v>
      </c>
      <c r="C172" s="1" t="s">
        <v>734</v>
      </c>
      <c r="D172" s="1" t="s">
        <v>396</v>
      </c>
    </row>
    <row r="173" spans="1:4">
      <c r="A173" s="1" t="s">
        <v>713</v>
      </c>
      <c r="B173" s="1" t="s">
        <v>735</v>
      </c>
      <c r="C173" s="1" t="s">
        <v>736</v>
      </c>
      <c r="D173" s="1" t="s">
        <v>396</v>
      </c>
    </row>
    <row r="174" spans="1:4">
      <c r="A174" s="1" t="s">
        <v>713</v>
      </c>
      <c r="B174" s="1" t="s">
        <v>737</v>
      </c>
      <c r="C174" s="1" t="s">
        <v>738</v>
      </c>
      <c r="D174" s="1" t="s">
        <v>396</v>
      </c>
    </row>
    <row r="175" spans="1:4">
      <c r="A175" s="1" t="s">
        <v>713</v>
      </c>
      <c r="B175" s="1" t="s">
        <v>739</v>
      </c>
      <c r="C175" s="1" t="s">
        <v>740</v>
      </c>
      <c r="D175" s="1" t="s">
        <v>396</v>
      </c>
    </row>
    <row r="176" spans="1:4">
      <c r="A176" s="1" t="s">
        <v>741</v>
      </c>
      <c r="B176" s="1" t="s">
        <v>741</v>
      </c>
      <c r="C176" s="1" t="s">
        <v>742</v>
      </c>
      <c r="D176" s="1" t="s">
        <v>393</v>
      </c>
    </row>
    <row r="177" spans="1:4">
      <c r="A177" s="1" t="s">
        <v>741</v>
      </c>
      <c r="B177" s="1" t="s">
        <v>743</v>
      </c>
      <c r="C177" s="1" t="s">
        <v>744</v>
      </c>
      <c r="D177" s="1" t="s">
        <v>745</v>
      </c>
    </row>
    <row r="178" spans="1:4">
      <c r="A178" s="1" t="s">
        <v>741</v>
      </c>
      <c r="B178" s="1" t="s">
        <v>746</v>
      </c>
      <c r="C178" s="1" t="s">
        <v>747</v>
      </c>
      <c r="D178" s="1" t="s">
        <v>396</v>
      </c>
    </row>
    <row r="179" spans="1:4">
      <c r="A179" s="1" t="s">
        <v>741</v>
      </c>
      <c r="B179" s="1" t="s">
        <v>625</v>
      </c>
      <c r="C179" s="1" t="s">
        <v>748</v>
      </c>
      <c r="D179" s="1" t="s">
        <v>396</v>
      </c>
    </row>
    <row r="180" spans="1:4">
      <c r="A180" s="1" t="s">
        <v>741</v>
      </c>
      <c r="B180" s="1" t="s">
        <v>749</v>
      </c>
      <c r="C180" s="1" t="s">
        <v>750</v>
      </c>
      <c r="D180" s="1" t="s">
        <v>396</v>
      </c>
    </row>
    <row r="181" spans="1:4">
      <c r="A181" s="1" t="s">
        <v>741</v>
      </c>
      <c r="B181" s="1" t="s">
        <v>751</v>
      </c>
      <c r="C181" s="1" t="s">
        <v>752</v>
      </c>
      <c r="D181" s="1" t="s">
        <v>396</v>
      </c>
    </row>
    <row r="182" spans="1:4">
      <c r="A182" s="1" t="s">
        <v>741</v>
      </c>
      <c r="B182" s="1" t="s">
        <v>753</v>
      </c>
      <c r="C182" s="1" t="s">
        <v>754</v>
      </c>
      <c r="D182" s="1" t="s">
        <v>396</v>
      </c>
    </row>
    <row r="183" spans="1:4">
      <c r="A183" s="1" t="s">
        <v>741</v>
      </c>
      <c r="B183" s="1" t="s">
        <v>755</v>
      </c>
      <c r="C183" s="1" t="s">
        <v>756</v>
      </c>
      <c r="D183" s="1" t="s">
        <v>396</v>
      </c>
    </row>
    <row r="184" spans="1:4">
      <c r="A184" s="1" t="s">
        <v>741</v>
      </c>
      <c r="B184" s="1" t="s">
        <v>757</v>
      </c>
      <c r="C184" s="1" t="s">
        <v>758</v>
      </c>
      <c r="D184" s="1" t="s">
        <v>396</v>
      </c>
    </row>
    <row r="185" spans="1:4">
      <c r="A185" s="1" t="s">
        <v>741</v>
      </c>
      <c r="B185" s="1" t="s">
        <v>759</v>
      </c>
      <c r="C185" s="1" t="s">
        <v>760</v>
      </c>
      <c r="D185" s="1" t="s">
        <v>396</v>
      </c>
    </row>
    <row r="186" spans="1:4">
      <c r="A186" s="1" t="s">
        <v>761</v>
      </c>
      <c r="B186" s="1" t="s">
        <v>761</v>
      </c>
      <c r="C186" s="1" t="s">
        <v>762</v>
      </c>
      <c r="D186" s="1" t="s">
        <v>393</v>
      </c>
    </row>
    <row r="187" spans="1:4">
      <c r="A187" s="1" t="s">
        <v>761</v>
      </c>
      <c r="B187" s="1" t="s">
        <v>763</v>
      </c>
      <c r="C187" s="1" t="s">
        <v>764</v>
      </c>
      <c r="D187" s="1" t="s">
        <v>396</v>
      </c>
    </row>
    <row r="188" spans="1:4">
      <c r="A188" s="1" t="s">
        <v>761</v>
      </c>
      <c r="B188" s="1" t="s">
        <v>765</v>
      </c>
      <c r="C188" s="1" t="s">
        <v>766</v>
      </c>
      <c r="D188" s="1" t="s">
        <v>396</v>
      </c>
    </row>
    <row r="189" spans="1:4">
      <c r="A189" s="1" t="s">
        <v>761</v>
      </c>
      <c r="B189" s="1" t="s">
        <v>767</v>
      </c>
      <c r="C189" s="1" t="s">
        <v>768</v>
      </c>
      <c r="D189" s="1" t="s">
        <v>396</v>
      </c>
    </row>
    <row r="190" spans="1:4">
      <c r="A190" s="1" t="s">
        <v>761</v>
      </c>
      <c r="B190" s="1" t="s">
        <v>769</v>
      </c>
      <c r="C190" s="1" t="s">
        <v>770</v>
      </c>
      <c r="D190" s="1" t="s">
        <v>396</v>
      </c>
    </row>
    <row r="191" spans="1:4">
      <c r="A191" s="1" t="s">
        <v>761</v>
      </c>
      <c r="B191" s="1" t="s">
        <v>771</v>
      </c>
      <c r="C191" s="1" t="s">
        <v>772</v>
      </c>
      <c r="D191" s="1" t="s">
        <v>396</v>
      </c>
    </row>
    <row r="192" spans="1:4">
      <c r="A192" s="1" t="s">
        <v>761</v>
      </c>
      <c r="B192" s="1" t="s">
        <v>773</v>
      </c>
      <c r="C192" s="1" t="s">
        <v>774</v>
      </c>
      <c r="D192" s="1" t="s">
        <v>396</v>
      </c>
    </row>
    <row r="193" spans="1:4">
      <c r="A193" s="1" t="s">
        <v>761</v>
      </c>
      <c r="B193" s="1" t="s">
        <v>775</v>
      </c>
      <c r="C193" s="1" t="s">
        <v>776</v>
      </c>
      <c r="D193" s="1" t="s">
        <v>396</v>
      </c>
    </row>
    <row r="194" spans="1:4">
      <c r="A194" s="1" t="s">
        <v>761</v>
      </c>
      <c r="B194" s="1" t="s">
        <v>777</v>
      </c>
      <c r="C194" s="1" t="s">
        <v>778</v>
      </c>
      <c r="D194" s="1" t="s">
        <v>396</v>
      </c>
    </row>
    <row r="195" spans="1:4">
      <c r="A195" s="1" t="s">
        <v>779</v>
      </c>
      <c r="B195" s="1" t="s">
        <v>779</v>
      </c>
      <c r="C195" s="1" t="s">
        <v>780</v>
      </c>
      <c r="D195" s="1" t="s">
        <v>393</v>
      </c>
    </row>
    <row r="196" spans="1:4">
      <c r="A196" s="1" t="s">
        <v>779</v>
      </c>
      <c r="B196" s="1" t="s">
        <v>781</v>
      </c>
      <c r="C196" s="1" t="s">
        <v>782</v>
      </c>
      <c r="D196" s="1" t="s">
        <v>396</v>
      </c>
    </row>
    <row r="197" spans="1:4">
      <c r="A197" s="1" t="s">
        <v>779</v>
      </c>
      <c r="B197" s="1" t="s">
        <v>783</v>
      </c>
      <c r="C197" s="1" t="s">
        <v>784</v>
      </c>
      <c r="D197" s="1" t="s">
        <v>396</v>
      </c>
    </row>
    <row r="198" spans="1:4">
      <c r="A198" s="1" t="s">
        <v>779</v>
      </c>
      <c r="B198" s="1" t="s">
        <v>785</v>
      </c>
      <c r="C198" s="1" t="s">
        <v>786</v>
      </c>
      <c r="D198" s="1" t="s">
        <v>396</v>
      </c>
    </row>
    <row r="199" spans="1:4">
      <c r="A199" s="1" t="s">
        <v>779</v>
      </c>
      <c r="B199" s="1" t="s">
        <v>787</v>
      </c>
      <c r="C199" s="1" t="s">
        <v>788</v>
      </c>
      <c r="D199" s="1" t="s">
        <v>396</v>
      </c>
    </row>
    <row r="200" spans="1:4">
      <c r="A200" s="1" t="s">
        <v>779</v>
      </c>
      <c r="B200" s="1" t="s">
        <v>789</v>
      </c>
      <c r="C200" s="1" t="s">
        <v>790</v>
      </c>
      <c r="D200" s="1" t="s">
        <v>396</v>
      </c>
    </row>
    <row r="201" spans="1:4">
      <c r="A201" s="1" t="s">
        <v>779</v>
      </c>
      <c r="B201" s="1" t="s">
        <v>791</v>
      </c>
      <c r="C201" s="1" t="s">
        <v>792</v>
      </c>
      <c r="D201" s="1" t="s">
        <v>396</v>
      </c>
    </row>
    <row r="202" spans="1:4">
      <c r="A202" s="1" t="s">
        <v>779</v>
      </c>
      <c r="B202" s="1" t="s">
        <v>793</v>
      </c>
      <c r="C202" s="1" t="s">
        <v>794</v>
      </c>
      <c r="D202" s="1" t="s">
        <v>396</v>
      </c>
    </row>
    <row r="203" spans="1:4">
      <c r="A203" s="1" t="s">
        <v>779</v>
      </c>
      <c r="B203" s="1" t="s">
        <v>795</v>
      </c>
      <c r="C203" s="1" t="s">
        <v>796</v>
      </c>
      <c r="D203" s="1" t="s">
        <v>396</v>
      </c>
    </row>
    <row r="204" spans="1:4">
      <c r="A204" s="1" t="s">
        <v>779</v>
      </c>
      <c r="B204" s="1" t="s">
        <v>797</v>
      </c>
      <c r="C204" s="1" t="s">
        <v>798</v>
      </c>
      <c r="D204" s="1" t="s">
        <v>396</v>
      </c>
    </row>
    <row r="205" spans="1:4">
      <c r="A205" s="1" t="s">
        <v>779</v>
      </c>
      <c r="B205" s="1" t="s">
        <v>799</v>
      </c>
      <c r="C205" s="1" t="s">
        <v>800</v>
      </c>
      <c r="D205" s="1" t="s">
        <v>396</v>
      </c>
    </row>
    <row r="206" spans="1:4">
      <c r="A206" s="1" t="s">
        <v>779</v>
      </c>
      <c r="B206" s="1" t="s">
        <v>801</v>
      </c>
      <c r="C206" s="1" t="s">
        <v>802</v>
      </c>
      <c r="D206" s="1" t="s">
        <v>396</v>
      </c>
    </row>
    <row r="207" spans="1:4">
      <c r="A207" s="1" t="s">
        <v>779</v>
      </c>
      <c r="B207" s="1" t="s">
        <v>803</v>
      </c>
      <c r="C207" s="1" t="s">
        <v>804</v>
      </c>
      <c r="D207" s="1" t="s">
        <v>396</v>
      </c>
    </row>
    <row r="208" spans="1:4">
      <c r="A208" s="1" t="s">
        <v>779</v>
      </c>
      <c r="B208" s="1" t="s">
        <v>805</v>
      </c>
      <c r="C208" s="1" t="s">
        <v>806</v>
      </c>
      <c r="D208" s="1" t="s">
        <v>396</v>
      </c>
    </row>
    <row r="209" spans="1:4">
      <c r="A209" s="1" t="s">
        <v>779</v>
      </c>
      <c r="B209" s="1" t="s">
        <v>807</v>
      </c>
      <c r="C209" s="1" t="s">
        <v>808</v>
      </c>
      <c r="D209" s="1" t="s">
        <v>396</v>
      </c>
    </row>
    <row r="210" spans="1:4">
      <c r="A210" s="1" t="s">
        <v>779</v>
      </c>
      <c r="B210" s="1" t="s">
        <v>809</v>
      </c>
      <c r="C210" s="1" t="s">
        <v>810</v>
      </c>
      <c r="D210" s="1" t="s">
        <v>396</v>
      </c>
    </row>
    <row r="211" spans="1:4">
      <c r="A211" s="1" t="s">
        <v>811</v>
      </c>
      <c r="B211" s="1" t="s">
        <v>811</v>
      </c>
      <c r="C211" s="1" t="s">
        <v>812</v>
      </c>
      <c r="D211" s="1" t="s">
        <v>393</v>
      </c>
    </row>
    <row r="212" spans="1:4">
      <c r="A212" s="1" t="s">
        <v>811</v>
      </c>
      <c r="B212" s="1" t="s">
        <v>813</v>
      </c>
      <c r="C212" s="1" t="s">
        <v>814</v>
      </c>
      <c r="D212" s="1" t="s">
        <v>396</v>
      </c>
    </row>
    <row r="213" spans="1:4">
      <c r="A213" s="1" t="s">
        <v>811</v>
      </c>
      <c r="B213" s="1" t="s">
        <v>815</v>
      </c>
      <c r="C213" s="1" t="s">
        <v>816</v>
      </c>
      <c r="D213" s="1" t="s">
        <v>396</v>
      </c>
    </row>
    <row r="214" spans="1:4">
      <c r="A214" s="1" t="s">
        <v>811</v>
      </c>
      <c r="B214" s="1" t="s">
        <v>817</v>
      </c>
      <c r="C214" s="1" t="s">
        <v>818</v>
      </c>
      <c r="D214" s="1" t="s">
        <v>396</v>
      </c>
    </row>
    <row r="215" spans="1:4">
      <c r="A215" s="1" t="s">
        <v>811</v>
      </c>
      <c r="B215" s="1" t="s">
        <v>819</v>
      </c>
      <c r="C215" s="1" t="s">
        <v>820</v>
      </c>
      <c r="D215" s="1" t="s">
        <v>396</v>
      </c>
    </row>
    <row r="216" spans="1:4">
      <c r="A216" s="1" t="s">
        <v>811</v>
      </c>
      <c r="B216" s="1" t="s">
        <v>821</v>
      </c>
      <c r="C216" s="1" t="s">
        <v>822</v>
      </c>
      <c r="D216" s="1" t="s">
        <v>396</v>
      </c>
    </row>
    <row r="217" spans="1:4">
      <c r="A217" s="1" t="s">
        <v>811</v>
      </c>
      <c r="B217" s="1" t="s">
        <v>823</v>
      </c>
      <c r="C217" s="1" t="s">
        <v>824</v>
      </c>
      <c r="D217" s="1" t="s">
        <v>396</v>
      </c>
    </row>
    <row r="218" spans="1:4">
      <c r="A218" s="1" t="s">
        <v>811</v>
      </c>
      <c r="B218" s="1" t="s">
        <v>825</v>
      </c>
      <c r="C218" s="1" t="s">
        <v>826</v>
      </c>
      <c r="D218" s="1" t="s">
        <v>396</v>
      </c>
    </row>
    <row r="219" spans="1:4">
      <c r="A219" s="1" t="s">
        <v>827</v>
      </c>
      <c r="B219" s="1" t="s">
        <v>827</v>
      </c>
      <c r="C219" s="1" t="s">
        <v>828</v>
      </c>
      <c r="D219" s="1" t="s">
        <v>393</v>
      </c>
    </row>
    <row r="220" spans="1:4">
      <c r="A220" s="1" t="s">
        <v>827</v>
      </c>
      <c r="B220" s="1" t="s">
        <v>829</v>
      </c>
      <c r="C220" s="1" t="s">
        <v>830</v>
      </c>
      <c r="D220" s="1" t="s">
        <v>409</v>
      </c>
    </row>
    <row r="221" spans="1:4">
      <c r="A221" s="1" t="s">
        <v>827</v>
      </c>
      <c r="B221" s="1" t="s">
        <v>831</v>
      </c>
      <c r="C221" s="1" t="s">
        <v>832</v>
      </c>
      <c r="D221" s="1" t="s">
        <v>396</v>
      </c>
    </row>
    <row r="222" spans="1:4">
      <c r="A222" s="1" t="s">
        <v>827</v>
      </c>
      <c r="B222" s="1" t="s">
        <v>833</v>
      </c>
      <c r="C222" s="1" t="s">
        <v>834</v>
      </c>
      <c r="D222" s="1" t="s">
        <v>396</v>
      </c>
    </row>
    <row r="223" spans="1:4">
      <c r="A223" s="1" t="s">
        <v>827</v>
      </c>
      <c r="B223" s="1" t="s">
        <v>835</v>
      </c>
      <c r="C223" s="1" t="s">
        <v>836</v>
      </c>
      <c r="D223" s="1" t="s">
        <v>396</v>
      </c>
    </row>
    <row r="224" spans="1:4">
      <c r="A224" s="1" t="s">
        <v>827</v>
      </c>
      <c r="B224" s="1" t="s">
        <v>837</v>
      </c>
      <c r="C224" s="1" t="s">
        <v>838</v>
      </c>
      <c r="D224" s="1" t="s">
        <v>396</v>
      </c>
    </row>
    <row r="225" spans="1:4">
      <c r="A225" s="1" t="s">
        <v>827</v>
      </c>
      <c r="B225" s="1" t="s">
        <v>839</v>
      </c>
      <c r="C225" s="1" t="s">
        <v>840</v>
      </c>
      <c r="D225" s="1" t="s">
        <v>396</v>
      </c>
    </row>
    <row r="226" spans="1:4">
      <c r="A226" s="1" t="s">
        <v>827</v>
      </c>
      <c r="B226" s="1" t="s">
        <v>841</v>
      </c>
      <c r="C226" s="1" t="s">
        <v>842</v>
      </c>
      <c r="D226" s="1" t="s">
        <v>396</v>
      </c>
    </row>
    <row r="227" spans="1:4">
      <c r="A227" s="1" t="s">
        <v>827</v>
      </c>
      <c r="B227" s="1" t="s">
        <v>843</v>
      </c>
      <c r="C227" s="1" t="s">
        <v>844</v>
      </c>
      <c r="D227" s="1" t="s">
        <v>396</v>
      </c>
    </row>
    <row r="228" spans="1:4">
      <c r="A228" s="1" t="s">
        <v>827</v>
      </c>
      <c r="B228" s="1" t="s">
        <v>845</v>
      </c>
      <c r="C228" s="1" t="s">
        <v>846</v>
      </c>
      <c r="D228" s="1" t="s">
        <v>396</v>
      </c>
    </row>
    <row r="229" spans="1:4">
      <c r="A229" s="1" t="s">
        <v>827</v>
      </c>
      <c r="B229" s="1" t="s">
        <v>847</v>
      </c>
      <c r="C229" s="1" t="s">
        <v>848</v>
      </c>
      <c r="D229" s="1" t="s">
        <v>396</v>
      </c>
    </row>
    <row r="230" spans="1:4">
      <c r="A230" s="1" t="s">
        <v>827</v>
      </c>
      <c r="B230" s="1" t="s">
        <v>849</v>
      </c>
      <c r="C230" s="1" t="s">
        <v>850</v>
      </c>
      <c r="D230" s="1" t="s">
        <v>396</v>
      </c>
    </row>
    <row r="231" spans="1:4">
      <c r="A231" s="1" t="s">
        <v>827</v>
      </c>
      <c r="B231" s="1" t="s">
        <v>851</v>
      </c>
      <c r="C231" s="1" t="s">
        <v>852</v>
      </c>
      <c r="D231" s="1" t="s">
        <v>396</v>
      </c>
    </row>
    <row r="232" spans="1:4">
      <c r="A232" s="1" t="s">
        <v>827</v>
      </c>
      <c r="B232" s="1" t="s">
        <v>853</v>
      </c>
      <c r="C232" s="1" t="s">
        <v>854</v>
      </c>
      <c r="D232" s="1" t="s">
        <v>396</v>
      </c>
    </row>
    <row r="233" spans="1:4">
      <c r="A233" s="1" t="s">
        <v>827</v>
      </c>
      <c r="B233" s="1" t="s">
        <v>855</v>
      </c>
      <c r="C233" s="1" t="s">
        <v>856</v>
      </c>
      <c r="D233" s="1" t="s">
        <v>396</v>
      </c>
    </row>
    <row r="234" spans="1:4">
      <c r="A234" s="1" t="s">
        <v>827</v>
      </c>
      <c r="B234" s="1" t="s">
        <v>857</v>
      </c>
      <c r="C234" s="1" t="s">
        <v>858</v>
      </c>
      <c r="D234" s="1" t="s">
        <v>396</v>
      </c>
    </row>
    <row r="235" spans="1:4">
      <c r="A235" s="1" t="s">
        <v>827</v>
      </c>
      <c r="B235" s="1" t="s">
        <v>859</v>
      </c>
      <c r="C235" s="1" t="s">
        <v>860</v>
      </c>
      <c r="D235" s="1" t="s">
        <v>396</v>
      </c>
    </row>
    <row r="236" spans="1:4">
      <c r="A236" s="1" t="s">
        <v>827</v>
      </c>
      <c r="B236" s="1" t="s">
        <v>617</v>
      </c>
      <c r="C236" s="1" t="s">
        <v>861</v>
      </c>
      <c r="D236" s="1" t="s">
        <v>396</v>
      </c>
    </row>
    <row r="237" spans="1:4">
      <c r="A237" s="1" t="s">
        <v>862</v>
      </c>
      <c r="B237" s="1" t="s">
        <v>862</v>
      </c>
      <c r="C237" s="1" t="s">
        <v>863</v>
      </c>
      <c r="D237" s="1" t="s">
        <v>393</v>
      </c>
    </row>
    <row r="238" spans="1:4">
      <c r="A238" s="1" t="s">
        <v>862</v>
      </c>
      <c r="B238" s="1" t="s">
        <v>446</v>
      </c>
      <c r="C238" s="1" t="s">
        <v>864</v>
      </c>
      <c r="D238" s="1" t="s">
        <v>396</v>
      </c>
    </row>
    <row r="239" spans="1:4">
      <c r="A239" s="1" t="s">
        <v>862</v>
      </c>
      <c r="B239" s="1" t="s">
        <v>865</v>
      </c>
      <c r="C239" s="1" t="s">
        <v>866</v>
      </c>
      <c r="D239" s="1" t="s">
        <v>396</v>
      </c>
    </row>
    <row r="240" spans="1:4">
      <c r="A240" s="1" t="s">
        <v>862</v>
      </c>
      <c r="B240" s="1" t="s">
        <v>867</v>
      </c>
      <c r="C240" s="1" t="s">
        <v>868</v>
      </c>
      <c r="D240" s="1" t="s">
        <v>396</v>
      </c>
    </row>
    <row r="241" spans="1:4">
      <c r="A241" s="1" t="s">
        <v>862</v>
      </c>
      <c r="B241" s="1" t="s">
        <v>412</v>
      </c>
      <c r="C241" s="1" t="s">
        <v>869</v>
      </c>
      <c r="D241" s="1" t="s">
        <v>396</v>
      </c>
    </row>
    <row r="242" spans="1:4">
      <c r="A242" s="1" t="s">
        <v>862</v>
      </c>
      <c r="B242" s="1" t="s">
        <v>870</v>
      </c>
      <c r="C242" s="1" t="s">
        <v>871</v>
      </c>
      <c r="D242" s="1" t="s">
        <v>396</v>
      </c>
    </row>
    <row r="243" spans="1:4">
      <c r="A243" s="1" t="s">
        <v>862</v>
      </c>
      <c r="B243" s="1" t="s">
        <v>872</v>
      </c>
      <c r="C243" s="1" t="s">
        <v>873</v>
      </c>
      <c r="D243" s="1" t="s">
        <v>396</v>
      </c>
    </row>
    <row r="244" spans="1:4">
      <c r="A244" s="1" t="s">
        <v>862</v>
      </c>
      <c r="B244" s="1" t="s">
        <v>874</v>
      </c>
      <c r="C244" s="1" t="s">
        <v>875</v>
      </c>
      <c r="D244" s="1" t="s">
        <v>396</v>
      </c>
    </row>
    <row r="245" spans="1:4">
      <c r="A245" s="1" t="s">
        <v>862</v>
      </c>
      <c r="B245" s="1" t="s">
        <v>876</v>
      </c>
      <c r="C245" s="1" t="s">
        <v>877</v>
      </c>
      <c r="D245" s="1" t="s">
        <v>396</v>
      </c>
    </row>
    <row r="246" spans="1:4">
      <c r="A246" s="1" t="s">
        <v>862</v>
      </c>
      <c r="B246" s="1" t="s">
        <v>878</v>
      </c>
      <c r="C246" s="1" t="s">
        <v>879</v>
      </c>
      <c r="D246" s="1" t="s">
        <v>396</v>
      </c>
    </row>
    <row r="247" spans="1:4">
      <c r="A247" s="1" t="s">
        <v>862</v>
      </c>
      <c r="B247" s="1" t="s">
        <v>880</v>
      </c>
      <c r="C247" s="1" t="s">
        <v>881</v>
      </c>
      <c r="D247" s="1" t="s">
        <v>396</v>
      </c>
    </row>
    <row r="248" spans="1:4">
      <c r="A248" s="1" t="s">
        <v>862</v>
      </c>
      <c r="B248" s="1" t="s">
        <v>882</v>
      </c>
      <c r="C248" s="1" t="s">
        <v>883</v>
      </c>
      <c r="D248" s="1" t="s">
        <v>396</v>
      </c>
    </row>
    <row r="249" spans="1:4">
      <c r="A249" s="1" t="s">
        <v>862</v>
      </c>
      <c r="B249" s="1" t="s">
        <v>884</v>
      </c>
      <c r="C249" s="1" t="s">
        <v>885</v>
      </c>
      <c r="D249" s="1" t="s">
        <v>396</v>
      </c>
    </row>
    <row r="250" spans="1:4">
      <c r="A250" s="1" t="s">
        <v>862</v>
      </c>
      <c r="B250" s="1" t="s">
        <v>886</v>
      </c>
      <c r="C250" s="1" t="s">
        <v>887</v>
      </c>
      <c r="D250" s="1" t="s">
        <v>396</v>
      </c>
    </row>
    <row r="251" spans="1:4">
      <c r="A251" s="1" t="s">
        <v>862</v>
      </c>
      <c r="B251" s="1" t="s">
        <v>888</v>
      </c>
      <c r="C251" s="1" t="s">
        <v>889</v>
      </c>
      <c r="D251" s="1" t="s">
        <v>396</v>
      </c>
    </row>
    <row r="252" spans="1:4">
      <c r="A252" s="1" t="s">
        <v>862</v>
      </c>
      <c r="B252" s="1" t="s">
        <v>890</v>
      </c>
      <c r="C252" s="1" t="s">
        <v>891</v>
      </c>
      <c r="D252" s="1" t="s">
        <v>396</v>
      </c>
    </row>
    <row r="253" spans="1:4">
      <c r="A253" s="1" t="s">
        <v>862</v>
      </c>
      <c r="B253" s="1" t="s">
        <v>892</v>
      </c>
      <c r="C253" s="1" t="s">
        <v>893</v>
      </c>
      <c r="D253" s="1" t="s">
        <v>396</v>
      </c>
    </row>
    <row r="254" spans="1:4">
      <c r="A254" s="1" t="s">
        <v>862</v>
      </c>
      <c r="B254" s="1" t="s">
        <v>894</v>
      </c>
      <c r="C254" s="1" t="s">
        <v>895</v>
      </c>
      <c r="D254" s="1" t="s">
        <v>396</v>
      </c>
    </row>
    <row r="255" spans="1:4">
      <c r="A255" s="1" t="s">
        <v>862</v>
      </c>
      <c r="B255" s="1" t="s">
        <v>896</v>
      </c>
      <c r="C255" s="1" t="s">
        <v>897</v>
      </c>
      <c r="D255" s="1" t="s">
        <v>396</v>
      </c>
    </row>
    <row r="256" spans="1:4">
      <c r="A256" s="1" t="s">
        <v>862</v>
      </c>
      <c r="B256" s="1" t="s">
        <v>898</v>
      </c>
      <c r="C256" s="1" t="s">
        <v>899</v>
      </c>
      <c r="D256" s="1" t="s">
        <v>396</v>
      </c>
    </row>
    <row r="257" spans="1:4">
      <c r="A257" s="1" t="s">
        <v>862</v>
      </c>
      <c r="B257" s="1" t="s">
        <v>900</v>
      </c>
      <c r="C257" s="1" t="s">
        <v>901</v>
      </c>
      <c r="D257" s="1" t="s">
        <v>396</v>
      </c>
    </row>
    <row r="258" spans="1:4">
      <c r="A258" s="1" t="s">
        <v>862</v>
      </c>
      <c r="B258" s="1" t="s">
        <v>902</v>
      </c>
      <c r="C258" s="1" t="s">
        <v>903</v>
      </c>
      <c r="D258" s="1" t="s">
        <v>396</v>
      </c>
    </row>
    <row r="259" spans="1:4">
      <c r="A259" s="1" t="s">
        <v>862</v>
      </c>
      <c r="B259" s="1" t="s">
        <v>904</v>
      </c>
      <c r="C259" s="1" t="s">
        <v>905</v>
      </c>
      <c r="D259" s="1" t="s">
        <v>396</v>
      </c>
    </row>
    <row r="260" spans="1:4">
      <c r="A260" s="1" t="s">
        <v>862</v>
      </c>
      <c r="B260" s="1" t="s">
        <v>906</v>
      </c>
      <c r="C260" s="1" t="s">
        <v>907</v>
      </c>
      <c r="D260" s="1" t="s">
        <v>396</v>
      </c>
    </row>
    <row r="261" spans="1:4">
      <c r="A261" s="1" t="s">
        <v>862</v>
      </c>
      <c r="B261" s="1" t="s">
        <v>908</v>
      </c>
      <c r="C261" s="1" t="s">
        <v>909</v>
      </c>
      <c r="D261" s="1" t="s">
        <v>396</v>
      </c>
    </row>
    <row r="262" spans="1:4">
      <c r="A262" s="1" t="s">
        <v>910</v>
      </c>
      <c r="B262" s="1" t="s">
        <v>910</v>
      </c>
      <c r="C262" s="1" t="s">
        <v>911</v>
      </c>
      <c r="D262" s="1" t="s">
        <v>393</v>
      </c>
    </row>
    <row r="263" spans="1:4">
      <c r="A263" s="1" t="s">
        <v>910</v>
      </c>
      <c r="B263" s="1" t="s">
        <v>912</v>
      </c>
      <c r="C263" s="1" t="s">
        <v>913</v>
      </c>
      <c r="D263" s="1" t="s">
        <v>409</v>
      </c>
    </row>
    <row r="264" spans="1:4">
      <c r="A264" s="1" t="s">
        <v>910</v>
      </c>
      <c r="B264" s="1" t="s">
        <v>914</v>
      </c>
      <c r="C264" s="1" t="s">
        <v>915</v>
      </c>
      <c r="D264" s="1" t="s">
        <v>409</v>
      </c>
    </row>
    <row r="265" spans="1:4">
      <c r="A265" s="1" t="s">
        <v>910</v>
      </c>
      <c r="B265" s="1" t="s">
        <v>916</v>
      </c>
      <c r="C265" s="1" t="s">
        <v>917</v>
      </c>
      <c r="D265" s="1" t="s">
        <v>396</v>
      </c>
    </row>
    <row r="266" spans="1:4">
      <c r="A266" s="1" t="s">
        <v>910</v>
      </c>
      <c r="B266" s="1" t="s">
        <v>918</v>
      </c>
      <c r="C266" s="1" t="s">
        <v>919</v>
      </c>
      <c r="D266" s="1" t="s">
        <v>396</v>
      </c>
    </row>
    <row r="267" spans="1:4">
      <c r="A267" s="1" t="s">
        <v>910</v>
      </c>
      <c r="B267" s="1" t="s">
        <v>920</v>
      </c>
      <c r="C267" s="1" t="s">
        <v>921</v>
      </c>
      <c r="D267" s="1" t="s">
        <v>396</v>
      </c>
    </row>
    <row r="268" spans="1:4">
      <c r="A268" s="1" t="s">
        <v>910</v>
      </c>
      <c r="B268" s="1" t="s">
        <v>922</v>
      </c>
      <c r="C268" s="1" t="s">
        <v>923</v>
      </c>
      <c r="D268" s="1" t="s">
        <v>396</v>
      </c>
    </row>
    <row r="269" spans="1:4">
      <c r="A269" s="1" t="s">
        <v>910</v>
      </c>
      <c r="B269" s="1" t="s">
        <v>924</v>
      </c>
      <c r="C269" s="1" t="s">
        <v>925</v>
      </c>
      <c r="D269" s="1" t="s">
        <v>396</v>
      </c>
    </row>
    <row r="270" spans="1:4">
      <c r="A270" s="1" t="s">
        <v>910</v>
      </c>
      <c r="B270" s="1" t="s">
        <v>926</v>
      </c>
      <c r="C270" s="1" t="s">
        <v>927</v>
      </c>
      <c r="D270" s="1" t="s">
        <v>396</v>
      </c>
    </row>
    <row r="271" spans="1:4">
      <c r="A271" s="1" t="s">
        <v>910</v>
      </c>
      <c r="B271" s="1" t="s">
        <v>928</v>
      </c>
      <c r="C271" s="1" t="s">
        <v>929</v>
      </c>
      <c r="D271" s="1" t="s">
        <v>396</v>
      </c>
    </row>
    <row r="272" spans="1:4">
      <c r="A272" s="1" t="s">
        <v>910</v>
      </c>
      <c r="B272" s="1" t="s">
        <v>930</v>
      </c>
      <c r="C272" s="1" t="s">
        <v>931</v>
      </c>
      <c r="D272" s="1" t="s">
        <v>396</v>
      </c>
    </row>
    <row r="273" spans="1:4">
      <c r="A273" s="1" t="s">
        <v>910</v>
      </c>
      <c r="B273" s="1" t="s">
        <v>932</v>
      </c>
      <c r="C273" s="1" t="s">
        <v>933</v>
      </c>
      <c r="D273" s="1" t="s">
        <v>396</v>
      </c>
    </row>
    <row r="274" spans="1:4">
      <c r="A274" s="1" t="s">
        <v>910</v>
      </c>
      <c r="B274" s="1" t="s">
        <v>934</v>
      </c>
      <c r="C274" s="1" t="s">
        <v>935</v>
      </c>
      <c r="D274" s="1" t="s">
        <v>396</v>
      </c>
    </row>
    <row r="275" spans="1:4">
      <c r="A275" s="1" t="s">
        <v>910</v>
      </c>
      <c r="B275" s="1" t="s">
        <v>936</v>
      </c>
      <c r="C275" s="1" t="s">
        <v>937</v>
      </c>
      <c r="D275" s="1" t="s">
        <v>396</v>
      </c>
    </row>
    <row r="276" spans="1:4">
      <c r="A276" s="1" t="s">
        <v>910</v>
      </c>
      <c r="B276" s="1" t="s">
        <v>938</v>
      </c>
      <c r="C276" s="1" t="s">
        <v>939</v>
      </c>
      <c r="D276" s="1" t="s">
        <v>396</v>
      </c>
    </row>
    <row r="277" spans="1:4">
      <c r="A277" s="1" t="s">
        <v>910</v>
      </c>
      <c r="B277" s="1" t="s">
        <v>940</v>
      </c>
      <c r="C277" s="1" t="s">
        <v>941</v>
      </c>
      <c r="D277" s="1" t="s">
        <v>396</v>
      </c>
    </row>
    <row r="278" spans="1:4">
      <c r="A278" s="1" t="s">
        <v>942</v>
      </c>
      <c r="B278" s="1" t="s">
        <v>942</v>
      </c>
      <c r="C278" s="1" t="s">
        <v>943</v>
      </c>
      <c r="D278" s="1" t="s">
        <v>393</v>
      </c>
    </row>
    <row r="279" spans="1:4">
      <c r="A279" s="1" t="s">
        <v>942</v>
      </c>
      <c r="B279" s="1" t="s">
        <v>944</v>
      </c>
      <c r="C279" s="1" t="s">
        <v>945</v>
      </c>
      <c r="D279" s="1" t="s">
        <v>396</v>
      </c>
    </row>
    <row r="280" spans="1:4">
      <c r="A280" s="1" t="s">
        <v>942</v>
      </c>
      <c r="B280" s="1" t="s">
        <v>946</v>
      </c>
      <c r="C280" s="1" t="s">
        <v>947</v>
      </c>
      <c r="D280" s="1" t="s">
        <v>396</v>
      </c>
    </row>
    <row r="281" spans="1:4">
      <c r="A281" s="1" t="s">
        <v>942</v>
      </c>
      <c r="B281" s="1" t="s">
        <v>851</v>
      </c>
      <c r="C281" s="1" t="s">
        <v>948</v>
      </c>
      <c r="D281" s="1" t="s">
        <v>396</v>
      </c>
    </row>
    <row r="282" spans="1:4">
      <c r="A282" s="1" t="s">
        <v>942</v>
      </c>
      <c r="B282" s="1" t="s">
        <v>949</v>
      </c>
      <c r="C282" s="1" t="s">
        <v>950</v>
      </c>
      <c r="D282" s="1" t="s">
        <v>396</v>
      </c>
    </row>
    <row r="283" spans="1:4">
      <c r="A283" s="1" t="s">
        <v>942</v>
      </c>
      <c r="B283" s="1" t="s">
        <v>951</v>
      </c>
      <c r="C283" s="1" t="s">
        <v>952</v>
      </c>
      <c r="D283" s="1" t="s">
        <v>396</v>
      </c>
    </row>
    <row r="284" spans="1:4">
      <c r="A284" s="1" t="s">
        <v>942</v>
      </c>
      <c r="B284" s="1" t="s">
        <v>953</v>
      </c>
      <c r="C284" s="1" t="s">
        <v>954</v>
      </c>
      <c r="D284" s="1" t="s">
        <v>396</v>
      </c>
    </row>
    <row r="285" spans="1:4">
      <c r="A285" s="1" t="s">
        <v>942</v>
      </c>
      <c r="B285" s="1" t="s">
        <v>955</v>
      </c>
      <c r="C285" s="1" t="s">
        <v>956</v>
      </c>
      <c r="D285" s="1" t="s">
        <v>396</v>
      </c>
    </row>
    <row r="286" spans="1:4">
      <c r="A286" s="1" t="s">
        <v>942</v>
      </c>
      <c r="B286" s="1" t="s">
        <v>957</v>
      </c>
      <c r="C286" s="1" t="s">
        <v>958</v>
      </c>
      <c r="D286" s="1" t="s">
        <v>396</v>
      </c>
    </row>
    <row r="287" spans="1:4">
      <c r="A287" s="1" t="s">
        <v>942</v>
      </c>
      <c r="B287" s="1" t="s">
        <v>959</v>
      </c>
      <c r="C287" s="1" t="s">
        <v>960</v>
      </c>
      <c r="D287" s="1" t="s">
        <v>396</v>
      </c>
    </row>
    <row r="288" spans="1:4">
      <c r="A288" s="1" t="s">
        <v>942</v>
      </c>
      <c r="B288" s="1" t="s">
        <v>961</v>
      </c>
      <c r="C288" s="1" t="s">
        <v>962</v>
      </c>
      <c r="D288" s="1" t="s">
        <v>396</v>
      </c>
    </row>
    <row r="289" spans="1:4">
      <c r="A289" s="1" t="s">
        <v>942</v>
      </c>
      <c r="B289" s="1" t="s">
        <v>963</v>
      </c>
      <c r="C289" s="1" t="s">
        <v>964</v>
      </c>
      <c r="D289" s="1" t="s">
        <v>396</v>
      </c>
    </row>
    <row r="290" spans="1:4">
      <c r="A290" s="1" t="s">
        <v>965</v>
      </c>
      <c r="B290" s="1" t="s">
        <v>965</v>
      </c>
      <c r="C290" s="1" t="s">
        <v>966</v>
      </c>
      <c r="D290" s="1" t="s">
        <v>393</v>
      </c>
    </row>
    <row r="291" spans="1:4">
      <c r="A291" s="1" t="s">
        <v>965</v>
      </c>
      <c r="B291" s="1" t="s">
        <v>967</v>
      </c>
      <c r="C291" s="1" t="s">
        <v>968</v>
      </c>
      <c r="D291" s="1" t="s">
        <v>396</v>
      </c>
    </row>
    <row r="292" spans="1:4">
      <c r="A292" s="1" t="s">
        <v>965</v>
      </c>
      <c r="B292" s="1" t="s">
        <v>969</v>
      </c>
      <c r="C292" s="1" t="s">
        <v>970</v>
      </c>
      <c r="D292" s="1" t="s">
        <v>396</v>
      </c>
    </row>
    <row r="293" spans="1:4">
      <c r="A293" s="1" t="s">
        <v>965</v>
      </c>
      <c r="B293" s="1" t="s">
        <v>971</v>
      </c>
      <c r="C293" s="1" t="s">
        <v>972</v>
      </c>
      <c r="D293" s="1" t="s">
        <v>396</v>
      </c>
    </row>
    <row r="294" spans="1:4">
      <c r="A294" s="1" t="s">
        <v>965</v>
      </c>
      <c r="B294" s="1" t="s">
        <v>973</v>
      </c>
      <c r="C294" s="1" t="s">
        <v>974</v>
      </c>
      <c r="D294" s="1" t="s">
        <v>396</v>
      </c>
    </row>
    <row r="295" spans="1:4">
      <c r="A295" s="1" t="s">
        <v>965</v>
      </c>
      <c r="B295" s="1" t="s">
        <v>975</v>
      </c>
      <c r="C295" s="1" t="s">
        <v>976</v>
      </c>
      <c r="D295" s="1" t="s">
        <v>396</v>
      </c>
    </row>
    <row r="296" spans="1:4">
      <c r="A296" s="1" t="s">
        <v>965</v>
      </c>
      <c r="B296" s="1" t="s">
        <v>977</v>
      </c>
      <c r="C296" s="1" t="s">
        <v>978</v>
      </c>
      <c r="D296" s="1" t="s">
        <v>396</v>
      </c>
    </row>
    <row r="297" spans="1:4">
      <c r="A297" s="1" t="s">
        <v>965</v>
      </c>
      <c r="B297" s="1" t="s">
        <v>979</v>
      </c>
      <c r="C297" s="1" t="s">
        <v>980</v>
      </c>
      <c r="D297" s="1" t="s">
        <v>396</v>
      </c>
    </row>
    <row r="298" spans="1:4">
      <c r="A298" s="1" t="s">
        <v>965</v>
      </c>
      <c r="B298" s="1" t="s">
        <v>981</v>
      </c>
      <c r="C298" s="1" t="s">
        <v>982</v>
      </c>
      <c r="D298" s="1" t="s">
        <v>396</v>
      </c>
    </row>
    <row r="299" spans="1:4">
      <c r="A299" s="1" t="s">
        <v>965</v>
      </c>
      <c r="B299" s="1" t="s">
        <v>983</v>
      </c>
      <c r="C299" s="1" t="s">
        <v>984</v>
      </c>
      <c r="D299" s="1" t="s">
        <v>396</v>
      </c>
    </row>
    <row r="300" spans="1:4">
      <c r="A300" s="1" t="s">
        <v>965</v>
      </c>
      <c r="B300" s="1" t="s">
        <v>985</v>
      </c>
      <c r="C300" s="1" t="s">
        <v>986</v>
      </c>
      <c r="D300" s="1" t="s">
        <v>396</v>
      </c>
    </row>
    <row r="301" spans="1:4">
      <c r="A301" s="1" t="s">
        <v>965</v>
      </c>
      <c r="B301" s="1" t="s">
        <v>987</v>
      </c>
      <c r="C301" s="1" t="s">
        <v>988</v>
      </c>
      <c r="D301" s="1" t="s">
        <v>396</v>
      </c>
    </row>
    <row r="302" spans="1:4">
      <c r="A302" s="1" t="s">
        <v>989</v>
      </c>
      <c r="B302" s="1" t="s">
        <v>989</v>
      </c>
      <c r="C302" s="1" t="s">
        <v>990</v>
      </c>
      <c r="D302" s="1" t="s">
        <v>393</v>
      </c>
    </row>
    <row r="303" spans="1:4">
      <c r="A303" s="1" t="s">
        <v>989</v>
      </c>
      <c r="B303" s="1" t="s">
        <v>991</v>
      </c>
      <c r="C303" s="1" t="s">
        <v>992</v>
      </c>
      <c r="D303" s="1" t="s">
        <v>396</v>
      </c>
    </row>
    <row r="304" spans="1:4">
      <c r="A304" s="1" t="s">
        <v>989</v>
      </c>
      <c r="B304" s="1" t="s">
        <v>412</v>
      </c>
      <c r="C304" s="1" t="s">
        <v>993</v>
      </c>
      <c r="D304" s="1" t="s">
        <v>396</v>
      </c>
    </row>
    <row r="305" spans="1:4">
      <c r="A305" s="1" t="s">
        <v>989</v>
      </c>
      <c r="B305" s="1" t="s">
        <v>994</v>
      </c>
      <c r="C305" s="1" t="s">
        <v>995</v>
      </c>
      <c r="D305" s="1" t="s">
        <v>396</v>
      </c>
    </row>
    <row r="306" spans="1:4">
      <c r="A306" s="1" t="s">
        <v>989</v>
      </c>
      <c r="B306" s="1" t="s">
        <v>996</v>
      </c>
      <c r="C306" s="1" t="s">
        <v>997</v>
      </c>
      <c r="D306" s="1" t="s">
        <v>396</v>
      </c>
    </row>
    <row r="307" spans="1:4">
      <c r="A307" s="1" t="s">
        <v>989</v>
      </c>
      <c r="B307" s="1" t="s">
        <v>998</v>
      </c>
      <c r="C307" s="1" t="s">
        <v>999</v>
      </c>
      <c r="D307" s="1" t="s">
        <v>396</v>
      </c>
    </row>
    <row r="308" spans="1:4">
      <c r="A308" s="1" t="s">
        <v>989</v>
      </c>
      <c r="B308" s="1" t="s">
        <v>1000</v>
      </c>
      <c r="C308" s="1" t="s">
        <v>1001</v>
      </c>
      <c r="D308" s="1" t="s">
        <v>396</v>
      </c>
    </row>
    <row r="309" spans="1:4">
      <c r="A309" s="1" t="s">
        <v>989</v>
      </c>
      <c r="B309" s="1" t="s">
        <v>1002</v>
      </c>
      <c r="C309" s="1" t="s">
        <v>1003</v>
      </c>
      <c r="D309" s="1" t="s">
        <v>396</v>
      </c>
    </row>
    <row r="310" spans="1:4">
      <c r="A310" s="1" t="s">
        <v>989</v>
      </c>
      <c r="B310" s="1" t="s">
        <v>1004</v>
      </c>
      <c r="C310" s="1" t="s">
        <v>1005</v>
      </c>
      <c r="D310" s="1" t="s">
        <v>396</v>
      </c>
    </row>
    <row r="311" spans="1:4">
      <c r="A311" s="1" t="s">
        <v>989</v>
      </c>
      <c r="B311" s="1" t="s">
        <v>1006</v>
      </c>
      <c r="C311" s="1" t="s">
        <v>1007</v>
      </c>
      <c r="D311" s="1" t="s">
        <v>396</v>
      </c>
    </row>
    <row r="312" spans="1:4">
      <c r="A312" s="1" t="s">
        <v>989</v>
      </c>
      <c r="B312" s="1" t="s">
        <v>1008</v>
      </c>
      <c r="C312" s="1" t="s">
        <v>1009</v>
      </c>
      <c r="D312" s="1" t="s">
        <v>396</v>
      </c>
    </row>
    <row r="313" spans="1:4">
      <c r="A313" s="1" t="s">
        <v>1010</v>
      </c>
      <c r="B313" s="1" t="s">
        <v>1010</v>
      </c>
      <c r="C313" s="1" t="s">
        <v>1011</v>
      </c>
      <c r="D313" s="1" t="s">
        <v>393</v>
      </c>
    </row>
    <row r="314" spans="1:4">
      <c r="A314" s="1" t="s">
        <v>1010</v>
      </c>
      <c r="B314" s="1" t="s">
        <v>1012</v>
      </c>
      <c r="C314" s="1" t="s">
        <v>1013</v>
      </c>
      <c r="D314" s="1" t="s">
        <v>396</v>
      </c>
    </row>
    <row r="315" spans="1:4">
      <c r="A315" s="1" t="s">
        <v>1010</v>
      </c>
      <c r="B315" s="1" t="s">
        <v>1014</v>
      </c>
      <c r="C315" s="1" t="s">
        <v>1015</v>
      </c>
      <c r="D315" s="1" t="s">
        <v>396</v>
      </c>
    </row>
    <row r="316" spans="1:4">
      <c r="A316" s="1" t="s">
        <v>1010</v>
      </c>
      <c r="B316" s="1" t="s">
        <v>1016</v>
      </c>
      <c r="C316" s="1" t="s">
        <v>1017</v>
      </c>
      <c r="D316" s="1" t="s">
        <v>396</v>
      </c>
    </row>
    <row r="317" spans="1:4">
      <c r="A317" s="1" t="s">
        <v>1010</v>
      </c>
      <c r="B317" s="1" t="s">
        <v>1018</v>
      </c>
      <c r="C317" s="1" t="s">
        <v>1019</v>
      </c>
      <c r="D317" s="1" t="s">
        <v>396</v>
      </c>
    </row>
    <row r="318" spans="1:4">
      <c r="A318" s="1" t="s">
        <v>1010</v>
      </c>
      <c r="B318" s="1" t="s">
        <v>1020</v>
      </c>
      <c r="C318" s="1" t="s">
        <v>1021</v>
      </c>
      <c r="D318" s="1" t="s">
        <v>396</v>
      </c>
    </row>
    <row r="319" spans="1:4">
      <c r="A319" s="1" t="s">
        <v>1010</v>
      </c>
      <c r="B319" s="1" t="s">
        <v>1022</v>
      </c>
      <c r="C319" s="1" t="s">
        <v>1023</v>
      </c>
      <c r="D319" s="1" t="s">
        <v>396</v>
      </c>
    </row>
    <row r="320" spans="1:4">
      <c r="A320" s="1" t="s">
        <v>1010</v>
      </c>
      <c r="B320" s="1" t="s">
        <v>1024</v>
      </c>
      <c r="C320" s="1" t="s">
        <v>1025</v>
      </c>
      <c r="D320" s="1" t="s">
        <v>396</v>
      </c>
    </row>
    <row r="321" spans="1:4">
      <c r="A321" s="1" t="s">
        <v>1010</v>
      </c>
      <c r="B321" s="1" t="s">
        <v>1026</v>
      </c>
      <c r="C321" s="1" t="s">
        <v>1027</v>
      </c>
      <c r="D321" s="1" t="s">
        <v>396</v>
      </c>
    </row>
    <row r="322" spans="1:4">
      <c r="A322" s="1" t="s">
        <v>1010</v>
      </c>
      <c r="B322" s="1" t="s">
        <v>1028</v>
      </c>
      <c r="C322" s="1" t="s">
        <v>1029</v>
      </c>
      <c r="D322" s="1" t="s">
        <v>396</v>
      </c>
    </row>
    <row r="323" spans="1:4">
      <c r="A323" s="1" t="s">
        <v>1010</v>
      </c>
      <c r="B323" s="1" t="s">
        <v>1030</v>
      </c>
      <c r="C323" s="1" t="s">
        <v>1031</v>
      </c>
      <c r="D323" s="1" t="s">
        <v>396</v>
      </c>
    </row>
    <row r="324" spans="1:4">
      <c r="A324" s="1" t="s">
        <v>1010</v>
      </c>
      <c r="B324" s="1" t="s">
        <v>1032</v>
      </c>
      <c r="C324" s="1" t="s">
        <v>1033</v>
      </c>
      <c r="D324" s="1" t="s">
        <v>396</v>
      </c>
    </row>
    <row r="325" spans="1:4">
      <c r="A325" s="1" t="s">
        <v>1010</v>
      </c>
      <c r="B325" s="1" t="s">
        <v>1034</v>
      </c>
      <c r="C325" s="1" t="s">
        <v>1035</v>
      </c>
      <c r="D325" s="1" t="s">
        <v>396</v>
      </c>
    </row>
    <row r="326" spans="1:4">
      <c r="A326" s="1" t="s">
        <v>1036</v>
      </c>
      <c r="B326" s="1" t="s">
        <v>1036</v>
      </c>
      <c r="C326" s="1" t="s">
        <v>1037</v>
      </c>
      <c r="D326" s="1" t="s">
        <v>1038</v>
      </c>
    </row>
    <row r="327" spans="1:4">
      <c r="A327" s="1" t="s">
        <v>1039</v>
      </c>
      <c r="B327" s="1" t="s">
        <v>1039</v>
      </c>
      <c r="C327" s="1" t="s">
        <v>1040</v>
      </c>
      <c r="D327" s="1" t="s">
        <v>1038</v>
      </c>
    </row>
    <row r="328" spans="1:4">
      <c r="A328" s="1" t="s">
        <v>1041</v>
      </c>
      <c r="B328" s="1" t="s">
        <v>1041</v>
      </c>
      <c r="C328" s="1" t="s">
        <v>1042</v>
      </c>
      <c r="D328" s="1" t="s">
        <v>1038</v>
      </c>
    </row>
    <row r="329" spans="1:4">
      <c r="A329" s="1" t="s">
        <v>1043</v>
      </c>
      <c r="B329" s="1" t="s">
        <v>1043</v>
      </c>
      <c r="C329" s="1" t="s">
        <v>1044</v>
      </c>
      <c r="D329" s="1" t="s">
        <v>1038</v>
      </c>
    </row>
    <row r="330" spans="1:4">
      <c r="A330" s="1" t="s">
        <v>1045</v>
      </c>
      <c r="B330" s="1" t="s">
        <v>1045</v>
      </c>
      <c r="C330" s="1" t="s">
        <v>1046</v>
      </c>
      <c r="D330" s="1" t="s">
        <v>1038</v>
      </c>
    </row>
    <row r="331" spans="1:4">
      <c r="A331" s="1" t="s">
        <v>1047</v>
      </c>
      <c r="B331" s="1" t="s">
        <v>1047</v>
      </c>
      <c r="C331" s="1" t="s">
        <v>1048</v>
      </c>
      <c r="D331" s="1" t="s">
        <v>1038</v>
      </c>
    </row>
    <row r="332" spans="1:4">
      <c r="A332" s="1" t="s">
        <v>1049</v>
      </c>
      <c r="B332" s="1" t="s">
        <v>1051</v>
      </c>
      <c r="C332" s="1" t="s">
        <v>1052</v>
      </c>
      <c r="D332" s="1" t="s">
        <v>1053</v>
      </c>
    </row>
    <row r="333" spans="1:4">
      <c r="A333" s="1" t="s">
        <v>1049</v>
      </c>
      <c r="B333" s="1" t="s">
        <v>1054</v>
      </c>
      <c r="C333" s="1" t="s">
        <v>1055</v>
      </c>
      <c r="D333" s="1" t="s">
        <v>1053</v>
      </c>
    </row>
    <row r="334" spans="1:4">
      <c r="A334" s="1" t="s">
        <v>1049</v>
      </c>
      <c r="B334" s="1" t="s">
        <v>1056</v>
      </c>
      <c r="C334" s="1" t="s">
        <v>1057</v>
      </c>
      <c r="D334" s="1" t="s">
        <v>1053</v>
      </c>
    </row>
    <row r="335" spans="1:4">
      <c r="A335" s="1" t="s">
        <v>1049</v>
      </c>
      <c r="B335" s="1" t="s">
        <v>1058</v>
      </c>
      <c r="C335" s="1" t="s">
        <v>1059</v>
      </c>
      <c r="D335" s="1" t="s">
        <v>1053</v>
      </c>
    </row>
    <row r="336" spans="1:4">
      <c r="A336" s="1" t="s">
        <v>1049</v>
      </c>
      <c r="B336" s="1" t="s">
        <v>1060</v>
      </c>
      <c r="C336" s="1" t="s">
        <v>1061</v>
      </c>
      <c r="D336" s="1" t="s">
        <v>1053</v>
      </c>
    </row>
    <row r="337" spans="1:4">
      <c r="A337" s="1" t="s">
        <v>1049</v>
      </c>
      <c r="B337" s="1" t="s">
        <v>1062</v>
      </c>
      <c r="C337" s="1" t="s">
        <v>1063</v>
      </c>
      <c r="D337" s="1" t="s">
        <v>1053</v>
      </c>
    </row>
    <row r="338" spans="1:4">
      <c r="A338" s="1" t="s">
        <v>1049</v>
      </c>
      <c r="B338" s="1" t="s">
        <v>1064</v>
      </c>
      <c r="C338" s="1" t="s">
        <v>1065</v>
      </c>
      <c r="D338" s="1" t="s">
        <v>1053</v>
      </c>
    </row>
    <row r="339" spans="1:4">
      <c r="A339" s="1" t="s">
        <v>1049</v>
      </c>
      <c r="B339" s="1" t="s">
        <v>1066</v>
      </c>
      <c r="C339" s="1" t="s">
        <v>1067</v>
      </c>
      <c r="D339" s="1" t="s">
        <v>1053</v>
      </c>
    </row>
    <row r="340" spans="1:4">
      <c r="A340" s="1" t="s">
        <v>1049</v>
      </c>
      <c r="B340" s="1" t="s">
        <v>1068</v>
      </c>
      <c r="C340" s="1" t="s">
        <v>1069</v>
      </c>
      <c r="D340" s="1" t="s">
        <v>1053</v>
      </c>
    </row>
    <row r="341" spans="1:4">
      <c r="A341" s="1" t="s">
        <v>1049</v>
      </c>
      <c r="B341" s="1" t="s">
        <v>1049</v>
      </c>
      <c r="C341" s="1" t="s">
        <v>1050</v>
      </c>
      <c r="D341" s="1" t="s">
        <v>1038</v>
      </c>
    </row>
    <row r="342" spans="1:4">
      <c r="A342" s="1" t="s">
        <v>1070</v>
      </c>
      <c r="B342" s="1" t="s">
        <v>1070</v>
      </c>
      <c r="C342" s="1" t="s">
        <v>1071</v>
      </c>
      <c r="D342" s="1" t="s">
        <v>1038</v>
      </c>
    </row>
    <row r="343" spans="1:4">
      <c r="A343" s="1" t="s">
        <v>1072</v>
      </c>
      <c r="B343" s="1" t="s">
        <v>1072</v>
      </c>
      <c r="C343" s="1" t="s">
        <v>1073</v>
      </c>
      <c r="D343" s="1" t="s">
        <v>1038</v>
      </c>
    </row>
    <row r="344" spans="1:4">
      <c r="A344" s="1" t="s">
        <v>1074</v>
      </c>
      <c r="B344" s="1" t="s">
        <v>1074</v>
      </c>
      <c r="C344" s="1" t="s">
        <v>1075</v>
      </c>
      <c r="D344" s="1" t="s">
        <v>1038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RowHeight="12.75"/>
  <cols>
    <col min="1" max="16384" width="9.140625" style="216"/>
  </cols>
  <sheetData>
    <row r="1" spans="2:1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2:12"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2:12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2:12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2:12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2:12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</row>
    <row r="8" spans="2:12"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2:12"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</row>
    <row r="11" spans="2:12"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</row>
    <row r="12" spans="2:12"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2:12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2:12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</row>
    <row r="15" spans="2:12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</row>
    <row r="16" spans="2:12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</row>
    <row r="17" spans="2:12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</row>
    <row r="18" spans="2:12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</row>
    <row r="19" spans="2:12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</row>
    <row r="20" spans="2:12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</row>
    <row r="21" spans="2:12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</row>
    <row r="22" spans="2:12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2:12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</row>
    <row r="24" spans="2:12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2:12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</row>
    <row r="26" spans="2:12"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</row>
    <row r="27" spans="2:12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</row>
    <row r="28" spans="2:12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2:12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2:12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2:12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2:12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</row>
    <row r="33" spans="2:12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RowHeight="12.75"/>
  <cols>
    <col min="1" max="16384" width="9.140625" style="216"/>
  </cols>
  <sheetData/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Hyperlink">
    <tabColor indexed="47"/>
  </sheetPr>
  <dimension ref="A1"/>
  <sheetViews>
    <sheetView showGridLines="0" workbookViewId="0">
      <selection activeCell="K24" sqref="K24"/>
    </sheetView>
  </sheetViews>
  <sheetFormatPr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RowHeight="11.25"/>
  <cols>
    <col min="1" max="16384" width="9.140625" style="70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128</vt:i4>
      </vt:variant>
    </vt:vector>
  </HeadingPairs>
  <TitlesOfParts>
    <vt:vector size="133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MO_LIST_4</vt:lpstr>
      <vt:lpstr>MO_LIST_5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dc:description/>
  <cp:lastModifiedBy>kruglova</cp:lastModifiedBy>
  <cp:lastPrinted>2013-06-25T06:10:37Z</cp:lastPrinted>
  <dcterms:created xsi:type="dcterms:W3CDTF">2004-05-21T07:18:45Z</dcterms:created>
  <dcterms:modified xsi:type="dcterms:W3CDTF">2021-08-03T12:06:42Z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